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'Лист1'!$A$1:$H$242</definedName>
  </definedNames>
  <calcPr fullCalcOnLoad="1"/>
</workbook>
</file>

<file path=xl/sharedStrings.xml><?xml version="1.0" encoding="utf-8"?>
<sst xmlns="http://schemas.openxmlformats.org/spreadsheetml/2006/main" count="813" uniqueCount="326">
  <si>
    <t>Замовник</t>
  </si>
  <si>
    <t>Сума укладеного договору за результатами проведення електронної закупівлі, грн.</t>
  </si>
  <si>
    <t>Разом</t>
  </si>
  <si>
    <t>Назва предмету закупівлі, код за ДК 021:2015 "Єдиний закупівельний словник"</t>
  </si>
  <si>
    <t>Причина за якої не відбулась процедура закупівлі</t>
  </si>
  <si>
    <t xml:space="preserve"> Електронні закупівлі, що не відбулися</t>
  </si>
  <si>
    <t>Розмір бюджетного призначення за кошторисом або очікувана вартість предмета закупівлі, грн.</t>
  </si>
  <si>
    <t>Кількість процедур електронних закупівель</t>
  </si>
  <si>
    <t>Найменування (для юридичної особи) або ПІП (для фізичної особи) учасника-переможця чи постачальника товарів, виконавця робіт, надавача послуг з яким укладено договір. Адреса.</t>
  </si>
  <si>
    <t>Інформація щодо проведення закупівель  та оприлюднення інформаії на порталі ProZorro  протягом липня-вересня 2018 року</t>
  </si>
  <si>
    <t>Умовна  економія коштів</t>
  </si>
  <si>
    <t>Виконавчий комітет Ніжинської міської ради</t>
  </si>
  <si>
    <t>Звіт про укладений договір</t>
  </si>
  <si>
    <t>30190000-7 Офісне устаткування та приладдя різне</t>
  </si>
  <si>
    <t xml:space="preserve">ФОП Лисенко Людмила Іванівна, 16600, Чернігівська обл, м. Ніжин, вул. 3-й мікрорайон, 12/79 </t>
  </si>
  <si>
    <t>ЦПЗ №2 Чернігівської дирекції "Укрпошта", 16600, Чернігівська обл., м. Ніжин, вул. Московська, 5а</t>
  </si>
  <si>
    <t>ФОП Стамбурська Любов Павлівна, 14000, Чернігівська обл., м. Чернігів, Новозаводський р-н, вул. Коцюбинського, 32/18</t>
  </si>
  <si>
    <t>ФОП Новак Ольга Михайлівна, 41613, Сумська обл., селище Заводське, вул. Заводська, 21/2</t>
  </si>
  <si>
    <t>09130000-9 Нафта і дистиляти</t>
  </si>
  <si>
    <t>ТОВ ВКФ "Агронафтопродукт", 16633, Чернігівська обл., Ніжинський р-н, село Ніжинське, вул. Ніжинський шлях, 17</t>
  </si>
  <si>
    <t>ПП "ТТ-Нафта", 14001, Чернігівська обл., м. Чернігів, вул. Робоча, 6</t>
  </si>
  <si>
    <t>50110000-9 Послуги з ремонту і технічного обслуговування мототранспортних засобів і супутнього обладнання</t>
  </si>
  <si>
    <t>ПП Хлібик Геннадій Анатолійович, 16600, Чернігівська обл., м. Ніжин, вул. Лучицького, 47</t>
  </si>
  <si>
    <t>60130000-8 Послуги спеціалізованих автомобільних перевезень пасажирів</t>
  </si>
  <si>
    <t>ТОВ "Пассервіс", 16600, Чернігівська обл. м. Ніжин, провулок Лікарський, 7 "К"</t>
  </si>
  <si>
    <t>30230000-0 Комп'ютерне обладнання (модулі, миші, клавіатура, інше комп. МФУ)</t>
  </si>
  <si>
    <t>ФОП Погребний Олександр Сергійович, 16600, Чернігівська обл., м. Ніжин, вул. Незалежності, 3/1</t>
  </si>
  <si>
    <t>Державне підприємство "Національні інформаційні системи", 04053, м. Київ, вул. Січових стрільців, 73</t>
  </si>
  <si>
    <t>ТОВ "Ніжинський бухгалтер", 16600, Чернігівська обл., м. Ніжин, вул. Шевченка, 88/101</t>
  </si>
  <si>
    <t>34330000-9 Запасні частини до вантажних транспортних засобів, фургонів та легкових автомобілів</t>
  </si>
  <si>
    <t>ПП Тичківський Ігор Ярославович, 16600, Чернігівська обл. м. Ніжин, вул. Шевченка, 92/62</t>
  </si>
  <si>
    <t>50310000-1 Технічне обслуговування і ремонт офісної техніки</t>
  </si>
  <si>
    <t>Приватний підприємець Насібов Рустам Юсифович, 16600, Чернігівська обл., м. Ніжин, вул. Набережна, 9/3</t>
  </si>
  <si>
    <t>45450000-6 Інші завершувальні будівельні роботи</t>
  </si>
  <si>
    <t>Комунальне підприємство "Служба єдиного замовника", 16600, Чернігівська обл., м. Ніжин, вул. Небесної сотні, 14</t>
  </si>
  <si>
    <t>Фізична особа-підприємець Вертюк Олександр Віталійович, 16600, Чернігівська обл., м. Ніжин, вул. Шевченка, 34/2</t>
  </si>
  <si>
    <t>Фізична особа-підприємець Суховерхий Артем Сергійович, 16600, Чернігівська обл., м. Ніжин, вул. Короленка, 50</t>
  </si>
  <si>
    <t>КЛПЗ НЦМЛ ім.М.Галицького</t>
  </si>
  <si>
    <t>Переговорна процедура:</t>
  </si>
  <si>
    <t>45110000-1 - Руйнування та знесення будівель і земляні роботи (Благоустрій зеленої зони на території "Ніжинської ЦМЛ ім.М.Галицького")</t>
  </si>
  <si>
    <t xml:space="preserve">ПП "РОТОНДА К"
Код 34721780
Вул. Носівський шлях, 19а
м.Ніжин, Чернігівська обл.
Україна, 16600
</t>
  </si>
  <si>
    <t>33130000-0 — Стоматологічні та вузькоспеціалізовані інструменти та прилади ( Стоматологічні та вузькоспеціалізовані інструменти та прилади)</t>
  </si>
  <si>
    <t>ТОВ "Універсал дент" м. Київ, вул. Шота Руставелі, 27А, місто Київ, м. Київ, Україна, 01033</t>
  </si>
  <si>
    <r>
      <t>33190000-8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Медичне обладнання та вироби медичного призначення різні ( ліжко функціональне КФ-4-МП-Бт з матрацом КФ-4)</t>
    </r>
  </si>
  <si>
    <t xml:space="preserve"> Атон вул.Вакуленчука, буд. 4-в, к. 45, Дніпропетровськ, Дніпропетровська область, Україна, 49061</t>
  </si>
  <si>
    <r>
      <t>33130000-0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Стоматологічні та вузькоспеціалізовані інструменти та прилади ( Стоматологічні та вузькоспеціалізовані інстументи та прилади)</t>
    </r>
  </si>
  <si>
    <r>
      <t> </t>
    </r>
    <r>
      <rPr>
        <sz val="12"/>
        <color indexed="8"/>
        <rFont val="Arial"/>
        <family val="2"/>
      </rPr>
      <t>22820000-4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Бланки ( Бланки/журнали)</t>
    </r>
  </si>
  <si>
    <t>ФОП Волошко Марина Олександрівна проспект Перемоги, 125/1, Чернігів, Чернігівська область, Україна, 14013</t>
  </si>
  <si>
    <t>ТОВАРИСТВО З ОБМЕЖЕНОЮ ВІДПОВІДАЛЬНІСТЮ "ТЕРНО-ГРАФ" Текстильна, 18, Тернопіль, Тернопільська область, Україна, 46020</t>
  </si>
  <si>
    <r>
      <t>32350000-1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Частини до аудіо- та відеообладнання ( плівка радіологічна стоматологічна Емансіс (3*4)</t>
    </r>
  </si>
  <si>
    <t>Товариство з обмеженою відповідальністю "Лізоформ Медікал" Євгена Коновальця, 31, офіс 314, Київ, Київська область, Україна, 01133</t>
  </si>
  <si>
    <r>
      <t>38310000-1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Високоточні терези ( Ваги-міксер для контрольованого взяття крові)</t>
    </r>
  </si>
  <si>
    <t>ТОВ "РЕДМЕД" БУЛЬВАР ЛЕСІ УКРАЇНКИ, будинок 28, квартира 238, м.Київ, Київ, Україна, 01133</t>
  </si>
  <si>
    <r>
      <t>33190000-8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Медичне обладнання та вироби медичного призначення різні ( Крісло донорське КД-1)</t>
    </r>
  </si>
  <si>
    <t>ФОП "Дожужин Станіслав Миколайович" ВУЛИЦЯ РАДУНСЬКА, будинок 44, квартира 130, м.Київ, Київ, Україна, 02232</t>
  </si>
  <si>
    <r>
      <t>03210000-6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Зернові культури та картопля ( картопля врожаю 2018р.)</t>
    </r>
  </si>
  <si>
    <t>ФОП Деркач Олеся Віталіївна вулиця Запорізька, будинок 8, село Крути, Чернігівська область, Україна, 16645</t>
  </si>
  <si>
    <t>ФОП ЯРОСЕВИЧ ЛЮБОМИР ВОЛОДИМИРОВИЧ ВУЛИЦЯ ДОЛИНСЬКА, будинок 63, місто Калуш, Івано-Франківська область, Україна, 77300</t>
  </si>
  <si>
    <t>ФОП Волошко Марина Олександрівна проспект Перемоги, 125/1, Чернігів, Чернігівська область, Україна, 14014</t>
  </si>
  <si>
    <r>
      <t>03220000-9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Овочі, фрукти та горіхи ( Овочі свіжі урожаю 2018 року)</t>
    </r>
  </si>
  <si>
    <r>
      <t>33130000-0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Стоматологічні та вузькоспеціалізовані інструменти та прилади ( Барвник ЛФЦ)</t>
    </r>
  </si>
  <si>
    <t>ФОП Бородавкін А.А. пр-т Перемоги,100/29, м.Чернігів, Чернігівська область, Україна, 14000</t>
  </si>
  <si>
    <r>
      <t>33130000-0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Стоматологічні та вузькоспеціалізовані інструменти та прилади (Роторна група "Стомек")</t>
    </r>
  </si>
  <si>
    <r>
      <t>32350000-1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Частини до аудіо- та відеообладнання ( Плівка стоматологічна Емансіс)</t>
    </r>
  </si>
  <si>
    <t>ТОВ "Лізоформ Медікал" вул.Євгена Коновальця, 31, м.Київ, м. Київ, Україна, 01133</t>
  </si>
  <si>
    <r>
      <t>33600000-6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Фармацевтична продукція ( Анестетичні засоби Убістезин форте(Ubistesine forte)</t>
    </r>
  </si>
  <si>
    <t>ТОВ "Торгівельний-медичний Центр"Медтехніка" пр-т Перпмоги 9/47, м.Київ, м. Київ, Україна, 01135</t>
  </si>
  <si>
    <t xml:space="preserve">ФОП Бусло Сергій Миколайович  пр-т Миру,35-А/28, м.Чернігів, Чернігівська область, Україна, 14000  
</t>
  </si>
  <si>
    <r>
      <t>33130000-0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 xml:space="preserve">Стоматологічні та вузькоспеціалізовані інструменти та прилади ( накінцевик НЗТ 30) </t>
    </r>
  </si>
  <si>
    <t>ФОП Бородавкін А.А. пр-т Перемоги,100/29, м.Чернігів, Чернігівська область, Україна, 14001</t>
  </si>
  <si>
    <r>
      <t>33190000-8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Медичне обладнання та вироби медичного призначення різні ( Стіл масажний СМ-О)</t>
    </r>
  </si>
  <si>
    <t>ПНВП "АТОН" вул.Вакуленчука,буд 4-В кв.45, м.Дніпро, Дніпропетровська область, Україна, 49061</t>
  </si>
  <si>
    <r>
      <t>33190000-8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Медичне обладнання та вироби медичного призначення різні (  
полувалік для масажу)</t>
    </r>
  </si>
  <si>
    <t>ФОП Фурманюк Сергій Петрович пр.Академіка Глушка 13/101, м.Одеса, Одеська область, Україна, 65104</t>
  </si>
  <si>
    <r>
      <t>03210000-6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Зернові культури та картопля ( картопля)</t>
    </r>
  </si>
  <si>
    <t>ФОП Ковбаса Н.М. вул.Комсомольська 24, м.Ічня, Чернігівська область, Україна, 17002</t>
  </si>
  <si>
    <r>
      <t>03220000-9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Овочі, фрукти та горіхи ( цибуля, морква)</t>
    </r>
  </si>
  <si>
    <r>
      <t>15330000-0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Оброблені фрукти та овочі ( огірки солоні)</t>
    </r>
  </si>
  <si>
    <r>
      <t>33140000-3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Медичні матеріали ( медичні матеріали (шприци)</t>
    </r>
  </si>
  <si>
    <t>КП "Ліки України" Чернігівської обласної ради вул.Івана Мазепи 55, м.Чернігів, Чернігівська область, Україна, 14017</t>
  </si>
  <si>
    <r>
      <t>22820000-4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Бланки ( медична картка)</t>
    </r>
  </si>
  <si>
    <t xml:space="preserve">ТОВ "Формат-Плюс"  вул.Думанська 3А, м.Ніжин, Чернігівська область, Україна, 16600  
</t>
  </si>
  <si>
    <r>
      <t>33190000-8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Медичне обладнання та вироби медичного призначення різні ( кабель для ЕКГ)</t>
    </r>
  </si>
  <si>
    <t xml:space="preserve">ФОП Ярощук В.Ю. вул.Ревуцька 19/1, кв.341, м.Київ, м. Київ, Україна, 02091  </t>
  </si>
  <si>
    <r>
      <t>33140000-3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Медичні матеріали ( пробірка Відаля 10*90 мм)</t>
    </r>
  </si>
  <si>
    <t>ПрАТ "Реагент" вул.Ударників, 27, м.Дніпро, Дніпропетровська область, Україна, 49019</t>
  </si>
  <si>
    <r>
      <t>33130000-0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Стоматологічні та вузькоспеціалізовані інструменти та прилади ( Девіт С, Ендогель №2)</t>
    </r>
  </si>
  <si>
    <r>
      <t>45220000-5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Інженерні та будівельні роботи ( Поточний ремонт приміщень ЛОР Ніжинської ЦМЛ ім.М.Галицького вул.Московська,21 в м.Ніжині, Чернігівської обл.)</t>
    </r>
  </si>
  <si>
    <t>ФОП Хнипель Андрій Михайлович вул.Воздвиженська 57, м.Ніжин, Чернігівська область, Україна, 16600</t>
  </si>
  <si>
    <r>
      <t>33600000-6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Фармацевтична продукція ( Індіраб ліофілізований)</t>
    </r>
  </si>
  <si>
    <r>
      <t>32350000-1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Частини до аудіо- та відеообладнання ( плівка мамографічна медична Лізоформ 18*24 по 100 аркушів)</t>
    </r>
  </si>
  <si>
    <r>
      <t>22820000-4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Бланки ( бланки)</t>
    </r>
  </si>
  <si>
    <t>ТОВ "Формат-Плюс-П"  вул.Думська, 3а, м.Ніжин, Чернігівська область, Україна, 16600</t>
  </si>
  <si>
    <t>ФОП Лук'яненко Василь Васильович вул.Небесної сотні 13-а, м.Ніжин, Чернігівська область, Україна, 16600</t>
  </si>
  <si>
    <r>
      <t> </t>
    </r>
    <r>
      <rPr>
        <sz val="12"/>
        <color indexed="8"/>
        <rFont val="Arial"/>
        <family val="2"/>
      </rPr>
      <t>22820000-4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Бланки ( Медична довідка для отримання дозволу(ліцензії) на об'єкт дозвільної системи)</t>
    </r>
  </si>
  <si>
    <t>ДП "український медичний центр безпеки дорожнього руху та інформаційних технологій2 вул.Червоноармійська буд.55 літера Г, офіс 100, м.Київ, м. Київ, Україна, 03150</t>
  </si>
  <si>
    <r>
      <t>71630000-3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Послуги з технічного огляду та випробовувань ( Технічна перевірка точок обліку та опломбування кіл обліку,перевірка схеми вмикання і опломбування трифазного лічильника)</t>
    </r>
  </si>
  <si>
    <t xml:space="preserve">ПАТ Чернігівобленерго  вул.Горького,40, м.Чрнігів, Чернігівська область, Україна, 14000  
</t>
  </si>
  <si>
    <r>
      <t>50420000-5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Послуги з ремонту і технічного обслуговування медичного та хірургічного обладнання ( перевірка технічного стану медичного обладнання)</t>
    </r>
  </si>
  <si>
    <t>ПП "ВТЦ "Медтехсервіс"  пр-т Миру 38, м.Чернігів, Чернігівська область, Україна, 14000</t>
  </si>
  <si>
    <r>
      <t>24930000-2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Фотохімікати ( проявник та фіксаж)</t>
    </r>
  </si>
  <si>
    <t xml:space="preserve"> ТОВ "Лізоформ Медікал" вул.Євгена Коновальця 31/314, м.Київ, м. Київ, Україна, 01133  
</t>
  </si>
  <si>
    <r>
      <t>33130000-0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Стоматологічні та вузькоспеціалізовані інструменти та прилади ( Градія колір XBV; Евікрол, Ендогель №2, Ендометазон, Ендофіл, Йодоформ, іонобонд, ННБ Бест, Паста Супер Поліш, Тіедент, Уніцем)</t>
    </r>
  </si>
  <si>
    <t>ФОП Бусло С.М. пр-т Миру 35-А/28, м.Чернігів, Чернігівська область, Україна, 14000</t>
  </si>
  <si>
    <r>
      <t>33600000-6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Фармацевтична продукція ( Бішофіт Mg++ "Кристалічний концентрат" 6900; Жовта емульсія для ванн 500 мл)</t>
    </r>
  </si>
  <si>
    <t>ФОП Прокопенко В.В. бульвар Ю. Побєдоносцева 10/92, м.Полтава, Полтавська область, Україна, 36023</t>
  </si>
  <si>
    <r>
      <t>33130000-0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Стоматологічні та вузькоспеціалізовані інструменти та прилади (  
Стоматологічні та вузькоспеціалізовані інструменти та прилади)</t>
    </r>
  </si>
  <si>
    <r>
      <t>50420000-5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Послуги з ремонту і технічного обслуговування медичного та хірургічного обладнання ( послуги по поточному ремонту медичного обладнання)</t>
    </r>
  </si>
  <si>
    <t>15330000-0 - Оброблені фрукти та овочі ( огірки солоні)</t>
  </si>
  <si>
    <t>Пилипчук В.В.  вул.Синяківська 9А, м.Ніжин, Чернігівська область, Україна, 16600</t>
  </si>
  <si>
    <r>
      <t>03220000-9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Овочі, фрукти та горіхи ( Капуста, буряк)</t>
    </r>
  </si>
  <si>
    <r>
      <t>33130000-0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Стоматологічні та вузькоспеціалізовані інструменти та прилади ( Матеріали для протезування та припасування зубних протезів)</t>
    </r>
  </si>
  <si>
    <t>ТОВ "Медмаркет Рітейл Груп" Магазин" Медтехніка" пр-т Перемоги, буд 119а, м.Чернігів, Чернігівська область, Україна, 14013</t>
  </si>
  <si>
    <r>
      <t>33600000-6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Фармацевтична продукція ( Реосорбілакт)</t>
    </r>
  </si>
  <si>
    <t>КП Ліки України вул.Івана Мазепи,55, м.Чернігів, Чернігівська область, Україна, 14017</t>
  </si>
  <si>
    <r>
      <t>22820000-4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Бланки ( Направлення на госпіталізацію)</t>
    </r>
  </si>
  <si>
    <r>
      <t>22820000-4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Бланки (  
Касові ордера)</t>
    </r>
  </si>
  <si>
    <t xml:space="preserve">ФОП Нечваль Т.В. вул.Франка,141 Д, м.Ніжин, Чернігівська область, Україна, 16600  
</t>
  </si>
  <si>
    <r>
      <t> </t>
    </r>
    <r>
      <rPr>
        <sz val="12"/>
        <color indexed="8"/>
        <rFont val="Arial"/>
        <family val="2"/>
      </rPr>
      <t>33140000-3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Медичні матеріали ( Медичні матеріали (трубка ендотрахеальна)</t>
    </r>
  </si>
  <si>
    <r>
      <t>33190000-8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Медичне обладнання та вироби медичного призначення різні ( Пристрій для ПК)</t>
    </r>
  </si>
  <si>
    <t>КП Ліки України вул.Івана Мазепи,55, м.Чернігів, Чернігівська область, Україна, 14018</t>
  </si>
  <si>
    <r>
      <t>33140000-3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Медичні матеріали ( Медичні матеріали (бинт марлевий та гіпсовий)</t>
    </r>
  </si>
  <si>
    <t>КП Ліки України вул.Івана Мазепи,55, м.Чернігів, Чернігівська область, Україна, 14019</t>
  </si>
  <si>
    <r>
      <t>33140000-3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Медичні матеріали ( Медичні матеріали (зонд,канюлі)</t>
    </r>
  </si>
  <si>
    <t>КП Ліки України вул.Івана Мазепи,55, м.Чернігів, Чернігівська область, Україна, 14020</t>
  </si>
  <si>
    <r>
      <t>33140000-3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Медичні матеріали ( Медичні матеріали (шприци)</t>
    </r>
  </si>
  <si>
    <t>КП Ліки України вул.Івана Мазепи,55, м.Чернігів, Чернігівська область, Україна, 14021</t>
  </si>
  <si>
    <r>
      <t>32350000-1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Частини до аудіо- та відеообладнання ( Плівка стоматологічна медична "Емансіс")</t>
    </r>
  </si>
  <si>
    <r>
      <t>32350000-1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Частини до аудіо- та відеообладнання ( Плівка мамографічна)</t>
    </r>
  </si>
  <si>
    <r>
      <t>33120000-7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Системи реєстрації медичної інформації та дослідне обладнання ( Стрічка діаграмна)</t>
    </r>
  </si>
  <si>
    <t>ПАТ "Олександрійська фабрика діаграмних паперів" пр-т Будівельників,40, м.Олександрія, Кіровоградська область, Україна, 28000</t>
  </si>
  <si>
    <r>
      <t>22820000-4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Бланки (  
Медична довідка для псих. Оглядів)</t>
    </r>
  </si>
  <si>
    <t>ДП "УМЦБДР та ІТ" вул.Червоноармійська,б.55 літ.Г офіс 100, м.Київ, м. Київ, Україна, 03150</t>
  </si>
  <si>
    <r>
      <t>03220000-9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Овочі, фрукти та горіхи ( морква, цибуля)</t>
    </r>
  </si>
  <si>
    <t xml:space="preserve">Білоус Сергій Анатолійович  вул.Українська 51, с.Журавка, Чернігівська область, Україна, 17620  
</t>
  </si>
  <si>
    <r>
      <t>33190000-8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Медичне обладнання та вироби медичного призначення різні ( тонометри)</t>
    </r>
  </si>
  <si>
    <r>
      <t>33140000-3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Медичні матеріали ( Скарифікатор - спис)</t>
    </r>
  </si>
  <si>
    <t>ПрАТ Реагент вул.Ударників, 27, м.Дніпро, Дніпропетровська область, Україна, 49019</t>
  </si>
  <si>
    <t>22820000-4 - Бланки ( бланки)</t>
  </si>
  <si>
    <t>ТОВ Формат Плюс-П  вул. Думська, 3а, м.Ніжин, Чернігівська область, Україна, 16600</t>
  </si>
  <si>
    <r>
      <t> </t>
    </r>
    <r>
      <rPr>
        <sz val="12"/>
        <color indexed="8"/>
        <rFont val="Arial"/>
        <family val="2"/>
      </rPr>
      <t>33190000-8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Медичне обладнання та вироби медичного призначення різні ( Скарифікатори Медікеа)</t>
    </r>
  </si>
  <si>
    <r>
      <t>50420000-5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Послуги з ремонту і технічного обслуговування медичного та хірургічного обладнання ( Поточний ремонт медичного обладнання)</t>
    </r>
  </si>
  <si>
    <t xml:space="preserve">ПП "ВТЦ"Медтехсервіс"  пр-т Миру,38, м. Чернігів, Чернігівська область, Україна, 14000  
</t>
  </si>
  <si>
    <t xml:space="preserve">разом: </t>
  </si>
  <si>
    <t>Переговорна процедура</t>
  </si>
  <si>
    <t>допорогові закупівлі</t>
  </si>
  <si>
    <t xml:space="preserve">Тип процедури закупівлі </t>
  </si>
  <si>
    <t>Допорогові закупівлі</t>
  </si>
  <si>
    <r>
      <t>79810000-5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Друкарські послуги ( Друкарські послуги (Послуги з виготовлення бланків/журналів)</t>
    </r>
  </si>
  <si>
    <t>у зв’язку із внесенням уточнень до предмета закупівлі.</t>
  </si>
  <si>
    <r>
      <t>45220000-5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Інженерні та будівельні роботи ( Поточний ремонт вхідних вузла головного корпусу стаціонарного відділення, з облаштуванням пандуса по вул. Московська,21 в м. Ніжин,Чернігівської обл.)</t>
    </r>
  </si>
  <si>
    <t>відсутність учасників</t>
  </si>
  <si>
    <r>
      <t>33130000-0</t>
    </r>
    <r>
      <rPr>
        <sz val="12"/>
        <color indexed="23"/>
        <rFont val="Arial"/>
        <family val="2"/>
      </rPr>
      <t> - </t>
    </r>
    <r>
      <rPr>
        <sz val="12"/>
        <color indexed="8"/>
        <rFont val="Arial"/>
        <family val="2"/>
      </rPr>
      <t>Стоматологічні та вузькоспеціалізовані інструменти та прилади ( Стоматологічні матеріали)</t>
    </r>
  </si>
  <si>
    <r>
      <t>33130000-0</t>
    </r>
    <r>
      <rPr>
        <sz val="10"/>
        <color indexed="23"/>
        <rFont val="Arial"/>
        <family val="2"/>
      </rPr>
      <t> - </t>
    </r>
    <r>
      <rPr>
        <sz val="10"/>
        <color indexed="8"/>
        <rFont val="Arial"/>
        <family val="2"/>
      </rPr>
      <t>Стоматологічні та вузькоспеціалізовані інструменти та прилади ( Стоматологічні та вузькоспеціалізовані інструменти та прилади)</t>
    </r>
  </si>
  <si>
    <t>КЛПЗ "Ніжинський міськийй пологовий будинок"</t>
  </si>
  <si>
    <t xml:space="preserve"> Капітальний ремонт 1-шого поверху КЛПЗ "Ніжинський міський пологовий будинок" (блок Б), 45400000-1 - Завершальні будівельні роботи</t>
  </si>
  <si>
    <t>ФОП "ЖАРИК О. П."</t>
  </si>
  <si>
    <r>
      <t>Капітальний ремонт блоку Г з облаштуванням м</t>
    </r>
    <r>
      <rPr>
        <sz val="12"/>
        <rFont val="Arial Cyr"/>
        <family val="0"/>
      </rPr>
      <t xml:space="preserve">’якої покрівлі КЛПЗ "Ніжинський міський пологовий будинок", </t>
    </r>
    <r>
      <rPr>
        <sz val="12"/>
        <rFont val="Times New Roman"/>
        <family val="1"/>
      </rPr>
      <t>45200000-9 - Роботи, 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язані з об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єктами завершеного чи незавершеного будівництва та об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єктів цивільного будівництва</t>
    </r>
  </si>
  <si>
    <t>ПП ВКФ "ГЄФЄСТ"</t>
  </si>
  <si>
    <t>УЖКГ та будівництва</t>
  </si>
  <si>
    <t>Реконструкція приміщень школи І-ІІ ст. №14 з метою відкриття дошкільного навчального закладу в системі навчально-виховний комплекс школа-сад №14 по вул. Шекерогринівська, 54-А, м. Ніжин (45000000-7 - Будівельні роботи та поточний ремонт)</t>
  </si>
  <si>
    <t>ТОВ "МАЛАК -Т", м. Чернігів, ПРОСПЕКТ МИРУ, будинок 231, тел. 0933444924</t>
  </si>
  <si>
    <t>Поточний ремонт та заміна бордюрів з розширенням проїзжої частини карману автобусної зупинки "Об'їжджа" 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</si>
  <si>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Мнацаканян А. С., вул. Горького, 28, с. Безуглівка, Чернігівська область, Україна, 16652, 097-917-20-85</t>
  </si>
  <si>
    <t>Послуги з утримання доріг. Проведення технагляду (45230000-8 - Будівництво трубопроводів, ліній зв’язку та електропередач, шосе, доріг, аеродромів і залізничних доріг; вирівнювання поверхонь))</t>
  </si>
  <si>
    <t>Фоп "Дяченко",  вул. Богуна, 15 а, м. Ніжин, Чернігівська область, Україна, 16600, тел. 0984422149</t>
  </si>
  <si>
    <t>Будівництво зупинкового комплексу «Університет» по вул. Набережна, біля буд. № 3 в м. Ніжин (45000000-7 – Будівельні роботи та поточний ремонт).</t>
  </si>
  <si>
    <t>ТОВ "СЕЛВИС", вул. Старобілоуська, 73, м. Чернігів, Чернігівська область, Україна, 14021, тел. 0462644335</t>
  </si>
  <si>
    <t>50230000-6 - Послуги з ремонту, технічного обслуговування дорожньої інфраструктури і пов’язаного обладнання та супутні послуги (Обслуговування та ремонт мереж вуличного освітлення)</t>
  </si>
  <si>
    <t>КП "ВУКГ",  вул. Чернігівська, 128, м. Ніжин, Чернігівська область, Україна, 16600, тел. 0463141564</t>
  </si>
  <si>
    <t>Будівництво зупинкового комплексу "вул. Василівська" по вул. Василівська біля будинку №3 в м. Ніжин (45000000-7 - Будівельні роботи та поточний ремонт)</t>
  </si>
  <si>
    <t>Будівництво зупинкового комплексу "Агроліцей" по вул. Незалежності біля будівлі №13 в м. Ніжин (45000000-7 - Будівельні роботи та поточний ремонт)</t>
  </si>
  <si>
    <t>ТОВ "СЕЛВИС", вул. Старобілоуська, 73, м. Чернігів, Чернігівська область, Україна, 14021, тел. 0462644336</t>
  </si>
  <si>
    <t>Будівництво зупинкового комплексу "Агроліцей" по вул. Незалежності біля будівлі №5-а в м. Ніжин (45000000-7 - Будівельні роботи та поточний ремонт)</t>
  </si>
  <si>
    <t>ТОВ "СЕЛВИС", вул. Старобілоуська, 73, м. Чернігів, Чернігівська область, Україна, 14021, тел. 0462644337</t>
  </si>
  <si>
    <t>Будівництво зупинкового комплексу "вул. Об'їжджа" по вул. Шевченка біля пам'ятника "Воїнам-афганцям" в м. Ніжин (45000000-7 - Будівельні роботи та поточний ремонт)</t>
  </si>
  <si>
    <t>ТОВ "СЕЛВИС", вул. Старобілоуська, 73, м. Чернігів, Чернігівська область, Україна, 14021, тел. 0462644338</t>
  </si>
  <si>
    <t>Будівництво зупинкового комплексу "вул. Об'їжджа" по вул. Шевченка біля будівлі №89 в м. Ніжин (45000000-7 - Будівельні роботи та поточний ремонт)</t>
  </si>
  <si>
    <t>ТОВ "СЕЛВИС", вул. Старобілоуська, 73, м. Чернігів, Чернігівська область, Україна, 14021, тел. 0462644339</t>
  </si>
  <si>
    <t>Будівництво зупинкового комплексу "ВАТ Сільмаш" по вул. Шевченка біля будівлі №109 в м. Ніжин (45000000-7 - Будівельні роботи та поточний ремонт)</t>
  </si>
  <si>
    <t>ТОВ "СЕЛВИС", вул. Старобілоуська, 73, м. Чернігів, Чернігівська область, Україна, 14021, тел. 0462644340</t>
  </si>
  <si>
    <t>Поточний ремонт проїжджої частини вул. Георгія Вульфа, м. Ніжин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</si>
  <si>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Сутула О.О., вул. Воздвиженська, 23, м. Ніжин, Чернігівська область, Україна, 16600, тел. 0676311489</t>
  </si>
  <si>
    <t>Реконструкція внутрішніх туалетів при фізкультурно-оздоровчому комплексі ЗОШ І-ІІІ ст. № 9 Ніжинської міської ради Чернігівської області за адресою вул. Шевченка, 103 в т.ч. ПВР (45000000-7 - Будівельні роботи та поточний ремонт)</t>
  </si>
  <si>
    <t>ТОВ "Творець", вул. Носівський Шлях, 52-А, м. Ніжин, Чернігівська область, Україна, 16600, 0463131480</t>
  </si>
  <si>
    <t>Будівництво зупинкового комплексу "Вул. Гвардійська" по вул. Московська біля житлового будинку №51 в м.Ніжин (45000000-7 - Будівельні роботи та поточний ремонт)</t>
  </si>
  <si>
    <t>Будівництво зупинкового комплексу "Україна" по вул. Московська біля ДНЗ №23 в м.Ніжин (45000000-7 - Будівельні роботи та поточний ремонт)</t>
  </si>
  <si>
    <t>Будівництво зупинкового комплексу "Університет" по вул. Набережна біля будинку 2-А в м.Ніжин (45000000-7 - Будівельні роботи та поточний ремонт)</t>
  </si>
  <si>
    <t>34990000-3 - Регулювальне, запобіжне, сигнальне та освітлювальне обладнання (Дорожні консолі ОК)</t>
  </si>
  <si>
    <t>ТОВ "Знаки УА", вул. Озерна, 1, м. Київ, м. Київ, Україна, 04209, тел. 80 44 4139961</t>
  </si>
  <si>
    <t>79330000-6 - Статистичні послуги (Проведення дослідження пасажиропотоків на маршрутах транспорту загального користування та оптимізація транспортної мережі в міста Ніжина)</t>
  </si>
  <si>
    <t>Чернігівський національний технологічний університет, вул. Шевченка, 95, м. Чернігів, Чернігівська область, Україна, 14027, тел. 0462231651</t>
  </si>
  <si>
    <t>Будівництво зупинкового комплексу "Парк ім. Т.Шевченка" по вул. Шевченка біля нежитлової будівлі №47 в м.Ніжин (45000000-7 - Будівельні роботи та поточний ремонт)</t>
  </si>
  <si>
    <t>Будівництво зупинкового комплексу "Вул. Гвардійська" по вул. Московська біля Троїцького кладовища в м.Ніжин (45000000-7 - Будівельні роботи та поточний ремонт)</t>
  </si>
  <si>
    <t>Будівництво зупинкового комплексу "Гімназія" №3 по вул. Набережна біля буд. №13 в м. Ніжин (45000000-7 - Будівельні роботи та поточний ремонт)</t>
  </si>
  <si>
    <t>Поточний ремонт посадочної площадки автобусної зупинки "Об'їжджа" по вул. Шевченка, м. Ніжин, Чернігівської області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</si>
  <si>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45310000-3 - Електромонтажні роботи (Монтування ліній вуличного освітлення)</t>
  </si>
  <si>
    <t>77310000-6 - Послуги з озеленення територій та утримання зелених насаджень (Викошування територій)</t>
  </si>
  <si>
    <t>КП "ВУКГ",  вул. Чернігівська, 128, м. Ніжин, Чернігівська область, Україна, 16600, тел. 0463141565</t>
  </si>
  <si>
    <t>КП "ВУКГ",  вул. Чернігівська, 128, м. Ніжин, Чернігівська область, Україна, 16600, тел. 0463141566</t>
  </si>
  <si>
    <t>Реконструкція частини приміщення Ніжинського-навчально виховного комплексу № 16 "Престиж" під дитячий садок, м. Ніжин, вул. 3-й Мікрорайон, 11 Чернігівська область, 2-га черга, в т.ч. ПВР (45000000-7 - Будівельні роботи)</t>
  </si>
  <si>
    <t>ДП "Укрсівербуд" ЗАТ "ДСК", вул. Попова, 8-А, м. Чернігів, Чернігівська область, Україна, 14001, тел. 0462 667 110</t>
  </si>
  <si>
    <t>Будівництво зупинкового комплексу «Площа Івана Франка» по вул. Шевченка, біля будинку №4-А в м. Ніжин (45000000-7 Будівельні роботи та поточний ремонт)</t>
  </si>
  <si>
    <t>(Поточний ремонт тротуару біля житлового будинку №74 по вул. Шевченка в м. Ніжин, Чернігівської обл. (45230000-8 Будівництво трубопроводів, ліній зв’язку та електропередач, шосе, доріг, аеродромів і залізничних доріг, вирівнювання поверхонь)</t>
  </si>
  <si>
    <t>45110000-1 - Руйнування та знесення будівель і земляні роботи (Виконання заходів щодо попередження загибелі людей на водних обїєктах міста та облаштування місць масового відпочинку людей на воді)</t>
  </si>
  <si>
    <t>90640000-5 - Послуги з очищення та спорожнення стічних канав (Послуги з розчистки водовідвідних канав)</t>
  </si>
  <si>
    <t>КП "ВУКГ",  вул. Чернігівська, 128, м. Ніжин, Чернігівська область, Україна, 16600, тел. 0463141567</t>
  </si>
  <si>
    <t>Капітальний ремонт внутріквартальної дороги біля житлових будинків № 18 по вул. Озерна та № 20 по вул. Шевченка в м. Ніжин Чернігівської області ( 45230000-8 -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</si>
  <si>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бар'єрного огородження біля світлофорного об'єкту на перехресті вул. Набережна- вул. Московська (45000000-7 - Будівельні роботи та поточний ремонт)</t>
  </si>
  <si>
    <t>ФОП Логінов Вячеслав Михайлович,  вул. Борзнянський Шлях, 5, м. Ніжин, Чернігівська область, Україна, 16600, тел. 0463174192</t>
  </si>
  <si>
    <t>37410000-5 - Інвентар для спортивних ігор на відкритому повітрі (Закупівля спортивних майданчиків для м. Ніжин Чернігівської області)</t>
  </si>
  <si>
    <t>Разом КЛПЗ "Ніжинський міськийй пологовий будинок"</t>
  </si>
  <si>
    <t>Разом  КЛПЗ НЦМЛ ім.М.Галицького</t>
  </si>
  <si>
    <t>Відкриті торги</t>
  </si>
  <si>
    <t>відкриті торги</t>
  </si>
  <si>
    <t>Разом  УЖКГ та будівництва</t>
  </si>
  <si>
    <t>Реконструкція пішохідної частини з елементами благоустрою території, прилеглої до адмінбудівлі за адресою площа ім. І.Франка в м. Ніжин Чернігівської області (45000000-7 - Будівельні роботи та поточний ремонт)</t>
  </si>
  <si>
    <t>відсутність достатньої кількості учасників</t>
  </si>
  <si>
    <t>Управління культури і туризму Ніжинської міської ради Чернігівської області</t>
  </si>
  <si>
    <t>“60100000-9  Послуги з автомобільних перевезень”</t>
  </si>
  <si>
    <t>ФО-П Путята Віктор Андрійович;                                                       07400, Київська обл, м.Бровари, вул.Олімпійська, буд. 2а, кв. 171</t>
  </si>
  <si>
    <t>Разом Управління культури і туризму</t>
  </si>
  <si>
    <t>КП "ВУКГ"</t>
  </si>
  <si>
    <t>ДК 021:2015 “Єдиний закупівельний словник” – 34920000-2 - Дорожнє обладнання (Контейнер для ТПВ 120 л.)</t>
  </si>
  <si>
    <t>ТОВАРИСТВО З ОБМЕЖЕНОЮ ВІДПОВІДАЛЬНІСТЮ "ЕКО-ЛЬВІВ"</t>
  </si>
  <si>
    <t>Разом  КП "ВУКГ"</t>
  </si>
  <si>
    <t>КП "НУВКГ"</t>
  </si>
  <si>
    <t xml:space="preserve">  Допорогові закупівлі</t>
  </si>
  <si>
    <t>90000000-7 - Послуги у сферах поводження зі стічними водами та сміттям, послуги у сферах санітарії та охорони довкілляКомплекс геологорозвідувальних робіт та достідно-промислової розробки по водонапірних ділянках</t>
  </si>
  <si>
    <t>ТОВ "Гранітні перспективи"  Код 39884852 м Київ, вул. Смоленська , буд 31-33</t>
  </si>
  <si>
    <t>відсутність поставщика</t>
  </si>
  <si>
    <t xml:space="preserve">Тип процедури закупівлі  </t>
  </si>
  <si>
    <t>Разом  КП "НУВКГ"</t>
  </si>
  <si>
    <t>Чорна металопродукція/металопрокат Класифікація за ДК 021:2015: 44221000-5 - Вікна, двері та супутні вироби</t>
  </si>
  <si>
    <t>ПП "ЕЛЕГАНТ - БОРИСПІЛЬ" 08300 Україна,Київська область,м.Бориспіль, ул. Головатого, 18</t>
  </si>
  <si>
    <t>Обладнання для проведення святкових заходів.Класифіація за ДК 021:2015:39130000-2-Офісні меблі</t>
  </si>
  <si>
    <t>ФОП Андрєєв Микола Калістратович  -, м. Ніжин, Чернігівська область, Україна, 16600</t>
  </si>
  <si>
    <t>Талони на бензин марки А-92, 150лКласифікація за ДК 021:2015: 09130000-9 - Нафта і дистиляти.</t>
  </si>
  <si>
    <t xml:space="preserve"> ТОВ ВКФ "АГРОНАФТОПРОДУКТ"  Вул. Ніжинський шлях, 17, С. Ніжинське, Чернігівська область, Україна, 16633</t>
  </si>
  <si>
    <t>Обовязкове страхування цивільно - правової відповідальності власників наземного транспорту</t>
  </si>
  <si>
    <t>ТДВ СК "АЛЬФА - ГАРАНТ  бульв. Лесі Українки, 26, Київ, Київська область, Україна, 01133</t>
  </si>
  <si>
    <t>Плитка ANTICA сірий 43х43 Класифікація за ДК 021:2015: 44111900-0 - Глазурований декоративний кахель</t>
  </si>
  <si>
    <t>ТОВ "ЕПІЦЕНТР К" вул. Братиславська, 11, м. Київ, Київська область, Україна, 02139</t>
  </si>
  <si>
    <t>Електротехнічне обладнання та матеріали Класифікація за ДК 021:2015: 31000000-6 - Електротехнічне устаткування, апаратура, обладнання та матеріали; освітлювальне устаткування</t>
  </si>
  <si>
    <t>ТОВ ФІРМА "АЛІАС" вул. Богуна, 8, м. Ніжин, Чернігівська область, Україна, 16600</t>
  </si>
  <si>
    <t>Талони на бензин марки А-92 
Класифікація за ДК 021:2015: 09130000-9 - Нафта і дистиляти Кількість: 150 л</t>
  </si>
  <si>
    <t xml:space="preserve"> 
Частини та приладдя до транспортних засобів і їх двигунів (Головка взборе Sens ) Класифікація за ДК 021:2015: 34300000-0 - Частини та приладдя до транспортних засобів і їх двигунів
</t>
  </si>
  <si>
    <t>ФОП Кушнір Володимир Володимирович Пр. Г. Гонгадзе, 9-А, кв. 27, м. Київ, Україна, 01001</t>
  </si>
  <si>
    <t>Поточний ремонт стиків житлового будинку по вул. Шевченка, 104, корп.3, під.3 в м. Ніжині, Чернігівської обл., що здійснюється в 2018 р. Класифікація за ДК 021:2015: 45200000-9 - Роботи, пов’язані з об’єктами завершеного чи незавершеного будівництва та об’єктів цивільного будівництва</t>
  </si>
  <si>
    <t>ФОП Жарик О. П.вул. Перша лінія, 7, м. Ніжин, Чернігівська область, Україна, 16600</t>
  </si>
  <si>
    <t xml:space="preserve"> 
Поточний ремонт термошва житлового будинку по вул. Шевченка, 96 Б в м. Ніжині, Чернігівської обл., що здійснюється в 2018 р.
Класифікація за ДК 021:2015: 45200000-9 - Роботи, пов’язані з об’єктами завершеного чи незавершеного будівництва та об’єктів цивільного будівництва</t>
  </si>
  <si>
    <t>Поточний ремонт стиків житлового будинку по вул. Шевченка, 112, корп. 1 в м. Ніжині, Чернігівської обл., що здійснюється в 2018 р.
Класифікація за ДК 021:2015: 45200000-9 - Роботи, пов’язані з об’єктами завершеного чи незавершеного будівництва та об’єктів цивільного будівництва</t>
  </si>
  <si>
    <t xml:space="preserve"> 
Капітальний ремонт покрівлі житлового будинку по вул. Шевченка, 128, під. 3 в м. Ніжині, Чернігівської обл., що здійснюється в 2018 р.Класифікація за ДК 021:2015: 45260000-7 - Покрівельні роботи та інші спеціалізовані будівельні роботи</t>
  </si>
  <si>
    <t>Капітальний ремонт покрівлі житлового будинку по вул. Матросова, 6, під.1 в м. Ніжині, Чернігівської обл
Класифікація за ДК 021:2015: 45260000-7 - Покрівельні роботи та інші спеціалізовані будівельні роботи</t>
  </si>
  <si>
    <t xml:space="preserve"> ПП "Цоколь - Плюс" вул. Богуна, 115, м. Ніжин, Чернігівська область, Україна, 16600</t>
  </si>
  <si>
    <t>Капітальний ремонт покрівлі житлового будинку по вул. Шевченка, 96 Б, під. 1 в м. Ніжині, Чернігівської обл
Класифікація за ДК 021:2015: 45260000-7 - Покрівельні роботи та інші спеціалізовані будівельні роботи</t>
  </si>
  <si>
    <t>ПП ВКФ "Гефест" м. Ніжин, Чернігівська область, Україна, 16600</t>
  </si>
  <si>
    <t xml:space="preserve"> 
Капітальний ремонт покрівлі житлового будинку по вул. Шевченка, 96 Б, під. 3 в м. Ніжині, Чернігівської обл
Класифікація за ДК 021:2015: 45260000-7 - Покрівельні роботи та інші спеціалізовані будівельні роботи</t>
  </si>
  <si>
    <t>КП "Служба Єдиного Замовника"</t>
  </si>
  <si>
    <t>Звіт про уладений договір</t>
  </si>
  <si>
    <t>Разом  КП "Служба Єдиного Замовника"</t>
  </si>
  <si>
    <t>КП " Керуюча компанія " Північна</t>
  </si>
  <si>
    <t>34140000-0 Вантажний автогідропідйомник колінчато- телескопічний ВС-22 на базі ЗИЛ 431412</t>
  </si>
  <si>
    <t>ФОП Калініченко Микола Тимофійович</t>
  </si>
  <si>
    <t>Разом  КП " Керуюча компанія " Північна</t>
  </si>
  <si>
    <t>КП " Керуюча компанія "Північна"</t>
  </si>
  <si>
    <t>допорогова закупівля</t>
  </si>
  <si>
    <t>44112500-3 Покрівельні матеріали</t>
  </si>
  <si>
    <t>не було активних пропозицій</t>
  </si>
  <si>
    <t>пропозиції лише одним учасником</t>
  </si>
  <si>
    <t>Управління освіти Ніжинської міської ради</t>
  </si>
  <si>
    <t>09120000-6 -Природний газ</t>
  </si>
  <si>
    <t xml:space="preserve"> ТОВАРИСТВО З ОБМЕЖЕНОЮ ВІДПОВІДАЛЬНІСТЮ "МЕГАГАЗ ПОСТАЧ"  
Код в ЄДРПОУ / ІПН 40292876  
Юридична адреса 61022, Харківська обл., місто Харків, ВУЛИЦЯ СУМСЬКА, будинок 39, Україна</t>
  </si>
  <si>
    <t>Навчальне обладнання 39162100-6 - Навчальне обладнання (Лот2)</t>
  </si>
  <si>
    <t>ДОЧІРНЄ ПІДПРИЄМСТВО "КВАНТ" ПРИВАТНОГО АКЦІОНЕРНОГО ТОВАРИСТВА "ЕЛЕКТРОВИМІРЮВАЧ"  
Код в ЄДРПОУ / ІПН 25309678  
Юридична адреса 10003, Житомирська обл., місто Житомир, МАЙДАН ПЕРЕМОГИ, будинок 10, Житомир, Житомирська обл.</t>
  </si>
  <si>
    <t>03210000-6 - Зернові культури та картопля (бульби картоплі пізньої)</t>
  </si>
  <si>
    <t xml:space="preserve">ФОП Владовська П.К.  
Код в ЄДРПОУ / ІПН 3305310325  
Юридична адреса Чернігівський р-н, с. Лукашівка, вул. Зелена, буд. 1А, село, Чернігівська область, </t>
  </si>
  <si>
    <t>переговорна процедура</t>
  </si>
  <si>
    <t>32300000-6 Радіо і телевізійні приймачі, апаратура для запису та відтворення аудіо та відео матеріалу (комплекти акустичних систем)</t>
  </si>
  <si>
    <t xml:space="preserve"> ФОП Круглик Дмитро Анатолійович  
Код в ЄДРПОУ / ІПН 3191803536  
Юридична адреса вул. 8 березня,4, м. Ніжин, Чернігівська область, Україна, 16600</t>
  </si>
  <si>
    <t>39160000 - 1 Шкільні меблі</t>
  </si>
  <si>
    <t xml:space="preserve"> ТОВ "Розком"  
Код в ЄДРПОУ / ІПН 32210799  
Юридична адреса вул. Пономарьова, 17, м. Ірпінь, с.м.т. Коцюбинське, Київська область, Україна, 08298</t>
  </si>
  <si>
    <t>Навчальне обладнання 39162100-6 - Навчальне обладнання (Лот1)</t>
  </si>
  <si>
    <t>Товариства з обмеженою відповідальністю «Інноваційні освітні рішення»  
Юридична адреса вул. Старонаводницька, буд. 4в, м.Київ, м. Київ</t>
  </si>
  <si>
    <t>39162100-6 - Дидактичні матеріали для комплектування інклюзивно-ресурсного центру</t>
  </si>
  <si>
    <t>ФОП Глуцька Валентина Прокопівна  
Код в ЄДРПОУ / ІПН 1623009661  
Юридична адреса вул. Вінтера,12/5, м. Запоріжжя, Запорізька область</t>
  </si>
  <si>
    <t>39162100-6 -Дидактичні матеріали для комплектування кабінетів початкових класів "Нова українська школа"</t>
  </si>
  <si>
    <t xml:space="preserve"> ФОП Шафаренко Андрій Андрійович  
Код в ЄДРПОУ / ІПН 3447308557  
Юридична адреса вул. Вільямса, 15/1/20, м. Київ, м. Київ</t>
  </si>
  <si>
    <t>55510000-8 - Послуги з організації і забезпечення харчування учнів в загальноосвітніх навчальних закладах м. Ніжина</t>
  </si>
  <si>
    <t xml:space="preserve"> КТВП "Школяр"  
Код в ЄДРПОУ / ІПН 14231950  
Юридична адреса вул.Б.Хмельницького,37, м. Ніжин, Чернігівська область</t>
  </si>
  <si>
    <t>32340000-8 -мікрофони</t>
  </si>
  <si>
    <t>ФОП Сергадов Дмитро Миколайович  
Код в ЄДРПОУ / ІПН 2624512231  
Юридична адреса вул. Дзержинського, буд. 99, Миколаїв, Миколаївська область, Україна</t>
  </si>
  <si>
    <t>32320000-2 - Мультимедійне обладнання (Комплект мультимедійного обладнання (проектор та екран до проектора), мультимедійні дошки)</t>
  </si>
  <si>
    <t>ТОВ "КРЕО СІНЕРЖІ"  
Код в ЄДРПОУ / ІПН 41602230  
Юридична адреса Успенсько-Троїцька 37а, Конотоп, Сумська область,</t>
  </si>
  <si>
    <t>71240000-2 - Виготовлення проекту з реконструкція оздоровчого табору в с. Вертіївка Ніжинського району Чернігівської області.</t>
  </si>
  <si>
    <t xml:space="preserve">ПП фірма "АРХБУДСЕРВІС"  
Код в ЄДРПОУ / ІПН 30843142  
Юридична адреса вул. Гонча, 17/23, м. Чернігів, Чернігівська область, Україна, 14000  </t>
  </si>
  <si>
    <t>90512000-9 - Послуги з вивезення та захоронення твердих побутових відходів</t>
  </si>
  <si>
    <t xml:space="preserve"> КП "ВУКГ"  
Код в ЄДРПОУ / ІПН 31818672  
Юридична адреса вул. Купецька,13, м. Ніжин, Чернігівська область, Україна, 16600</t>
  </si>
  <si>
    <t>45450000-6 -Поточний ремонт системи опалення, водопостачання та відновлювальні роботи ДНЗ № 9</t>
  </si>
  <si>
    <t xml:space="preserve"> КП "СЄЗ"  
Код в ЄДРПОУ / ІПН 32126283  
Юридична адреса вул. Небесної сотні, 14, м. Ніжин, Чернігівська область</t>
  </si>
  <si>
    <t>34430000-0 - велосипеди для КДЮСШ</t>
  </si>
  <si>
    <t>ФОП Шайков Андрій Іванович  
Код в ЄДРПОУ / ІПН 2417303951  
Юридична адреса вул. Московська, 5б/92, м. Ніжин, Чернігівська область</t>
  </si>
  <si>
    <t>37530000-2 - Інклюзивний дитячий майданчик для ДНЗ №21</t>
  </si>
  <si>
    <t>ФОП Яременко О.О.  
Код в ЄДРПОУ / ІПН 3169413638  
Юридична адреса проспект Перемоги,20, м. Чернігів, Чернігівська область</t>
  </si>
  <si>
    <t xml:space="preserve">Разом </t>
  </si>
  <si>
    <t>Разом Управління освіти Ніжинської міської ради</t>
  </si>
  <si>
    <t>Навчальне обладнання 39162100-6 - Навчальне обладнання (Лот1, Лот 2, Лот 3)</t>
  </si>
  <si>
    <t>Лот 1,3 - недостатня кількість поданих пропозицій                                                           Лот 2 - дискваліфікація всіх поданих пропозицій</t>
  </si>
  <si>
    <t xml:space="preserve">недостатня кількість поданих пропозицій   </t>
  </si>
  <si>
    <t>55510000-8 -Послуги з організації і забезпечення харчування учнів в загальноосвітніх навчальних закладах м. Ніжина</t>
  </si>
  <si>
    <t>скорочено видатки</t>
  </si>
  <si>
    <t>39160000-1 -Шкільні меблі (комплект дитячих меблів для інклюзивно-ресурсного центру)</t>
  </si>
  <si>
    <t>39162100-6 -Дидактичні матеріали для комплектування інклюзивно-ресурсного центру</t>
  </si>
  <si>
    <t>Навчальне обладнання 39162100-6 - Навчальне обладнання (Лот1, Лот 3)</t>
  </si>
  <si>
    <t xml:space="preserve">Лот 1,3 - недостатня кількість поданих пропозицій                                                           </t>
  </si>
  <si>
    <t>відсутня подальша потреба</t>
  </si>
  <si>
    <t>03220000-9 -Овочі та фрукти свіжі</t>
  </si>
  <si>
    <t>дискваліфікація всіх поданих пропозицій</t>
  </si>
  <si>
    <t>30200000-1 - Ноутбуки і комп'ютер</t>
  </si>
  <si>
    <t>30200000-1 - Ноутбук</t>
  </si>
  <si>
    <t>30200000-1 - Ноутбуки</t>
  </si>
  <si>
    <t>30200000-1 - Ноутбук- 1 шт., Комп'ютери у зборі - 2 шт.</t>
  </si>
  <si>
    <t>30200000-1 -Ноутбуки</t>
  </si>
  <si>
    <t>32322000-6 - Мультимедійне обладнання (Проектори)</t>
  </si>
  <si>
    <t>Разом всі установи</t>
  </si>
  <si>
    <t>з них: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</si>
</sst>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&quot;грн.&quot;;[Red]\-#,##0.00\ &quot;грн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_ ;[Red]\-#,##0.00\ "/>
    <numFmt numFmtId="202" formatCode="0.0"/>
    <numFmt numFmtId="203" formatCode="#,##0.00_р_.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7"/>
      <color indexed="36"/>
      <name val="Arial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Arial"/>
      <family val="2"/>
    </font>
    <font>
      <sz val="12"/>
      <color indexed="23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02" fontId="1" fillId="0" borderId="10" xfId="0" applyNumberFormat="1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202" fontId="8" fillId="35" borderId="12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202" fontId="8" fillId="36" borderId="12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202" fontId="8" fillId="13" borderId="12" xfId="0" applyNumberFormat="1" applyFont="1" applyFill="1" applyBorder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202" fontId="8" fillId="0" borderId="12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202" fontId="2" fillId="37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202" fontId="8" fillId="37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03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>
      <alignment horizontal="center" vertical="center" wrapText="1"/>
    </xf>
    <xf numFmtId="202" fontId="7" fillId="37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202" fontId="7" fillId="35" borderId="10" xfId="0" applyNumberFormat="1" applyFont="1" applyFill="1" applyBorder="1" applyAlignment="1">
      <alignment horizontal="center" vertical="center" wrapText="1"/>
    </xf>
    <xf numFmtId="0" fontId="7" fillId="35" borderId="0" xfId="0" applyNumberFormat="1" applyFont="1" applyFill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/>
    </xf>
    <xf numFmtId="202" fontId="7" fillId="36" borderId="10" xfId="0" applyNumberFormat="1" applyFont="1" applyFill="1" applyBorder="1" applyAlignment="1">
      <alignment horizontal="center" vertical="center" wrapText="1"/>
    </xf>
    <xf numFmtId="0" fontId="7" fillId="36" borderId="0" xfId="0" applyNumberFormat="1" applyFont="1" applyFill="1" applyAlignment="1">
      <alignment horizontal="center" vertical="center" wrapText="1"/>
    </xf>
    <xf numFmtId="203" fontId="8" fillId="13" borderId="12" xfId="0" applyNumberFormat="1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3" borderId="0" xfId="0" applyFont="1" applyFill="1" applyAlignment="1">
      <alignment/>
    </xf>
    <xf numFmtId="203" fontId="8" fillId="1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0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2" fontId="14" fillId="36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5" fillId="1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3"/>
  <sheetViews>
    <sheetView tabSelected="1" view="pageBreakPreview" zoomScale="80" zoomScaleSheetLayoutView="80" zoomScalePageLayoutView="0" workbookViewId="0" topLeftCell="A149">
      <selection activeCell="L150" sqref="L150"/>
    </sheetView>
  </sheetViews>
  <sheetFormatPr defaultColWidth="9.140625" defaultRowHeight="12.75"/>
  <cols>
    <col min="1" max="1" width="26.421875" style="8" customWidth="1"/>
    <col min="2" max="2" width="15.57421875" style="9" customWidth="1"/>
    <col min="3" max="3" width="10.421875" style="8" customWidth="1"/>
    <col min="4" max="4" width="31.8515625" style="19" customWidth="1"/>
    <col min="5" max="5" width="15.7109375" style="9" customWidth="1"/>
    <col min="6" max="6" width="18.57421875" style="9" customWidth="1"/>
    <col min="7" max="7" width="36.421875" style="19" customWidth="1"/>
    <col min="8" max="8" width="15.7109375" style="19" customWidth="1"/>
    <col min="9" max="16384" width="9.140625" style="8" customWidth="1"/>
  </cols>
  <sheetData>
    <row r="2" spans="1:8" s="3" customFormat="1" ht="45" customHeight="1">
      <c r="A2" s="95" t="s">
        <v>9</v>
      </c>
      <c r="B2" s="95"/>
      <c r="C2" s="95"/>
      <c r="D2" s="95"/>
      <c r="E2" s="95"/>
      <c r="F2" s="95"/>
      <c r="G2" s="33"/>
      <c r="H2" s="33"/>
    </row>
    <row r="3" spans="1:8" ht="21.75" customHeight="1">
      <c r="A3" s="21"/>
      <c r="B3" s="21"/>
      <c r="C3" s="21"/>
      <c r="D3" s="21"/>
      <c r="E3" s="21"/>
      <c r="F3" s="21"/>
      <c r="G3" s="18"/>
      <c r="H3" s="18"/>
    </row>
    <row r="4" spans="1:8" s="34" customFormat="1" ht="142.5" customHeight="1">
      <c r="A4" s="24" t="s">
        <v>0</v>
      </c>
      <c r="B4" s="24" t="s">
        <v>146</v>
      </c>
      <c r="C4" s="24" t="s">
        <v>7</v>
      </c>
      <c r="D4" s="24" t="s">
        <v>3</v>
      </c>
      <c r="E4" s="25" t="s">
        <v>6</v>
      </c>
      <c r="F4" s="25" t="s">
        <v>1</v>
      </c>
      <c r="G4" s="24" t="s">
        <v>8</v>
      </c>
      <c r="H4" s="24" t="s">
        <v>10</v>
      </c>
    </row>
    <row r="5" spans="1:8" s="35" customFormat="1" ht="60" customHeight="1">
      <c r="A5" s="36" t="s">
        <v>11</v>
      </c>
      <c r="B5" s="36" t="s">
        <v>12</v>
      </c>
      <c r="C5" s="36">
        <v>2</v>
      </c>
      <c r="D5" s="37" t="s">
        <v>13</v>
      </c>
      <c r="E5" s="38">
        <v>670</v>
      </c>
      <c r="F5" s="38">
        <v>670</v>
      </c>
      <c r="G5" s="37" t="s">
        <v>14</v>
      </c>
      <c r="H5" s="38">
        <f>E5-F5</f>
        <v>0</v>
      </c>
    </row>
    <row r="6" spans="1:8" s="35" customFormat="1" ht="60" customHeight="1">
      <c r="A6" s="36" t="s">
        <v>11</v>
      </c>
      <c r="B6" s="36" t="s">
        <v>12</v>
      </c>
      <c r="C6" s="36">
        <v>2</v>
      </c>
      <c r="D6" s="37" t="s">
        <v>13</v>
      </c>
      <c r="E6" s="38">
        <v>8248.5</v>
      </c>
      <c r="F6" s="38">
        <v>8248.5</v>
      </c>
      <c r="G6" s="37" t="s">
        <v>15</v>
      </c>
      <c r="H6" s="38">
        <f aca="true" t="shared" si="0" ref="H6:H20">E6-F6</f>
        <v>0</v>
      </c>
    </row>
    <row r="7" spans="1:8" s="35" customFormat="1" ht="60" customHeight="1">
      <c r="A7" s="36" t="s">
        <v>11</v>
      </c>
      <c r="B7" s="36" t="s">
        <v>12</v>
      </c>
      <c r="C7" s="36">
        <v>5</v>
      </c>
      <c r="D7" s="37" t="s">
        <v>13</v>
      </c>
      <c r="E7" s="38">
        <v>33754.12</v>
      </c>
      <c r="F7" s="38">
        <v>33754.12</v>
      </c>
      <c r="G7" s="37" t="s">
        <v>16</v>
      </c>
      <c r="H7" s="38">
        <f t="shared" si="0"/>
        <v>0</v>
      </c>
    </row>
    <row r="8" spans="1:8" s="35" customFormat="1" ht="60" customHeight="1">
      <c r="A8" s="36" t="s">
        <v>11</v>
      </c>
      <c r="B8" s="36" t="s">
        <v>12</v>
      </c>
      <c r="C8" s="36">
        <v>1</v>
      </c>
      <c r="D8" s="37" t="s">
        <v>13</v>
      </c>
      <c r="E8" s="38">
        <v>7100</v>
      </c>
      <c r="F8" s="38">
        <v>7100</v>
      </c>
      <c r="G8" s="37" t="s">
        <v>17</v>
      </c>
      <c r="H8" s="38">
        <f t="shared" si="0"/>
        <v>0</v>
      </c>
    </row>
    <row r="9" spans="1:8" s="35" customFormat="1" ht="60" customHeight="1">
      <c r="A9" s="36" t="s">
        <v>11</v>
      </c>
      <c r="B9" s="36" t="s">
        <v>12</v>
      </c>
      <c r="C9" s="36">
        <v>1</v>
      </c>
      <c r="D9" s="37" t="s">
        <v>18</v>
      </c>
      <c r="E9" s="38">
        <v>24540</v>
      </c>
      <c r="F9" s="38">
        <v>24540</v>
      </c>
      <c r="G9" s="37" t="s">
        <v>19</v>
      </c>
      <c r="H9" s="38">
        <f t="shared" si="0"/>
        <v>0</v>
      </c>
    </row>
    <row r="10" spans="1:8" s="35" customFormat="1" ht="60" customHeight="1">
      <c r="A10" s="36" t="s">
        <v>11</v>
      </c>
      <c r="B10" s="36" t="s">
        <v>12</v>
      </c>
      <c r="C10" s="36">
        <v>1</v>
      </c>
      <c r="D10" s="37" t="s">
        <v>18</v>
      </c>
      <c r="E10" s="38">
        <v>39060</v>
      </c>
      <c r="F10" s="38">
        <v>39060</v>
      </c>
      <c r="G10" s="37" t="s">
        <v>20</v>
      </c>
      <c r="H10" s="38">
        <f t="shared" si="0"/>
        <v>0</v>
      </c>
    </row>
    <row r="11" spans="1:8" s="35" customFormat="1" ht="79.5" customHeight="1">
      <c r="A11" s="36" t="s">
        <v>11</v>
      </c>
      <c r="B11" s="36" t="s">
        <v>12</v>
      </c>
      <c r="C11" s="36">
        <v>1</v>
      </c>
      <c r="D11" s="37" t="s">
        <v>21</v>
      </c>
      <c r="E11" s="38">
        <v>2960</v>
      </c>
      <c r="F11" s="38">
        <v>2960</v>
      </c>
      <c r="G11" s="37" t="s">
        <v>22</v>
      </c>
      <c r="H11" s="38">
        <f t="shared" si="0"/>
        <v>0</v>
      </c>
    </row>
    <row r="12" spans="1:8" s="35" customFormat="1" ht="60" customHeight="1">
      <c r="A12" s="36" t="s">
        <v>11</v>
      </c>
      <c r="B12" s="36" t="s">
        <v>12</v>
      </c>
      <c r="C12" s="36">
        <v>1</v>
      </c>
      <c r="D12" s="37" t="s">
        <v>23</v>
      </c>
      <c r="E12" s="38">
        <v>50000</v>
      </c>
      <c r="F12" s="38">
        <v>50000</v>
      </c>
      <c r="G12" s="37" t="s">
        <v>24</v>
      </c>
      <c r="H12" s="38">
        <f t="shared" si="0"/>
        <v>0</v>
      </c>
    </row>
    <row r="13" spans="1:8" s="35" customFormat="1" ht="60" customHeight="1">
      <c r="A13" s="36" t="s">
        <v>11</v>
      </c>
      <c r="B13" s="36" t="s">
        <v>12</v>
      </c>
      <c r="C13" s="36">
        <v>5</v>
      </c>
      <c r="D13" s="37" t="s">
        <v>25</v>
      </c>
      <c r="E13" s="38">
        <v>17150</v>
      </c>
      <c r="F13" s="38">
        <v>17150</v>
      </c>
      <c r="G13" s="37" t="s">
        <v>26</v>
      </c>
      <c r="H13" s="38">
        <f t="shared" si="0"/>
        <v>0</v>
      </c>
    </row>
    <row r="14" spans="1:8" s="35" customFormat="1" ht="60" customHeight="1">
      <c r="A14" s="36" t="s">
        <v>11</v>
      </c>
      <c r="B14" s="36" t="s">
        <v>12</v>
      </c>
      <c r="C14" s="36">
        <v>1</v>
      </c>
      <c r="D14" s="37" t="s">
        <v>25</v>
      </c>
      <c r="E14" s="38">
        <v>550</v>
      </c>
      <c r="F14" s="38">
        <v>550</v>
      </c>
      <c r="G14" s="37" t="s">
        <v>27</v>
      </c>
      <c r="H14" s="38">
        <f t="shared" si="0"/>
        <v>0</v>
      </c>
    </row>
    <row r="15" spans="1:8" s="35" customFormat="1" ht="60" customHeight="1">
      <c r="A15" s="36" t="s">
        <v>11</v>
      </c>
      <c r="B15" s="36" t="s">
        <v>12</v>
      </c>
      <c r="C15" s="36">
        <v>1</v>
      </c>
      <c r="D15" s="37" t="s">
        <v>25</v>
      </c>
      <c r="E15" s="38">
        <v>695</v>
      </c>
      <c r="F15" s="38">
        <v>695</v>
      </c>
      <c r="G15" s="37" t="s">
        <v>28</v>
      </c>
      <c r="H15" s="38">
        <f t="shared" si="0"/>
        <v>0</v>
      </c>
    </row>
    <row r="16" spans="1:8" s="35" customFormat="1" ht="60" customHeight="1">
      <c r="A16" s="36" t="s">
        <v>11</v>
      </c>
      <c r="B16" s="36" t="s">
        <v>12</v>
      </c>
      <c r="C16" s="36">
        <v>1</v>
      </c>
      <c r="D16" s="37" t="s">
        <v>29</v>
      </c>
      <c r="E16" s="38">
        <v>6660</v>
      </c>
      <c r="F16" s="38">
        <v>6660</v>
      </c>
      <c r="G16" s="37" t="s">
        <v>30</v>
      </c>
      <c r="H16" s="38">
        <f t="shared" si="0"/>
        <v>0</v>
      </c>
    </row>
    <row r="17" spans="1:8" s="35" customFormat="1" ht="60" customHeight="1">
      <c r="A17" s="36" t="s">
        <v>11</v>
      </c>
      <c r="B17" s="36" t="s">
        <v>12</v>
      </c>
      <c r="C17" s="36">
        <v>1</v>
      </c>
      <c r="D17" s="37" t="s">
        <v>31</v>
      </c>
      <c r="E17" s="38">
        <v>25000</v>
      </c>
      <c r="F17" s="38">
        <v>25000</v>
      </c>
      <c r="G17" s="37" t="s">
        <v>32</v>
      </c>
      <c r="H17" s="38">
        <f t="shared" si="0"/>
        <v>0</v>
      </c>
    </row>
    <row r="18" spans="1:8" s="35" customFormat="1" ht="60" customHeight="1">
      <c r="A18" s="36" t="s">
        <v>11</v>
      </c>
      <c r="B18" s="36" t="s">
        <v>12</v>
      </c>
      <c r="C18" s="36">
        <v>1</v>
      </c>
      <c r="D18" s="37" t="s">
        <v>33</v>
      </c>
      <c r="E18" s="38">
        <v>815.46</v>
      </c>
      <c r="F18" s="38">
        <v>815.46</v>
      </c>
      <c r="G18" s="37" t="s">
        <v>34</v>
      </c>
      <c r="H18" s="38">
        <f t="shared" si="0"/>
        <v>0</v>
      </c>
    </row>
    <row r="19" spans="1:8" s="35" customFormat="1" ht="60" customHeight="1">
      <c r="A19" s="36" t="s">
        <v>11</v>
      </c>
      <c r="B19" s="36" t="s">
        <v>12</v>
      </c>
      <c r="C19" s="36">
        <v>1</v>
      </c>
      <c r="D19" s="37" t="s">
        <v>33</v>
      </c>
      <c r="E19" s="38">
        <v>34233</v>
      </c>
      <c r="F19" s="38">
        <v>34233</v>
      </c>
      <c r="G19" s="37" t="s">
        <v>35</v>
      </c>
      <c r="H19" s="38">
        <f t="shared" si="0"/>
        <v>0</v>
      </c>
    </row>
    <row r="20" spans="1:8" s="35" customFormat="1" ht="60" customHeight="1">
      <c r="A20" s="36" t="s">
        <v>11</v>
      </c>
      <c r="B20" s="36" t="s">
        <v>12</v>
      </c>
      <c r="C20" s="36">
        <v>1</v>
      </c>
      <c r="D20" s="37" t="s">
        <v>33</v>
      </c>
      <c r="E20" s="38">
        <v>93143</v>
      </c>
      <c r="F20" s="38">
        <v>93143</v>
      </c>
      <c r="G20" s="37" t="s">
        <v>36</v>
      </c>
      <c r="H20" s="38">
        <f t="shared" si="0"/>
        <v>0</v>
      </c>
    </row>
    <row r="21" spans="1:8" s="35" customFormat="1" ht="60" customHeight="1">
      <c r="A21" s="39" t="s">
        <v>2</v>
      </c>
      <c r="B21" s="40" t="s">
        <v>12</v>
      </c>
      <c r="C21" s="39">
        <f>SUM(C5:C20)</f>
        <v>26</v>
      </c>
      <c r="D21" s="39"/>
      <c r="E21" s="39">
        <f>SUM(E5:E20)</f>
        <v>344579.07999999996</v>
      </c>
      <c r="F21" s="39">
        <f>SUM(F5:F20)</f>
        <v>344579.07999999996</v>
      </c>
      <c r="G21" s="39"/>
      <c r="H21" s="39">
        <f>SUM(H5:H20)</f>
        <v>0</v>
      </c>
    </row>
    <row r="22" spans="1:8" s="4" customFormat="1" ht="22.5" customHeight="1">
      <c r="A22" s="7"/>
      <c r="B22" s="1"/>
      <c r="C22" s="7"/>
      <c r="D22" s="7"/>
      <c r="E22" s="2"/>
      <c r="F22" s="2"/>
      <c r="G22" s="13"/>
      <c r="H22" s="13"/>
    </row>
    <row r="23" spans="1:9" s="35" customFormat="1" ht="144" customHeight="1">
      <c r="A23" s="36" t="s">
        <v>270</v>
      </c>
      <c r="B23" s="36" t="s">
        <v>214</v>
      </c>
      <c r="C23" s="36">
        <v>1</v>
      </c>
      <c r="D23" s="37" t="s">
        <v>271</v>
      </c>
      <c r="E23" s="38">
        <v>2102428.16</v>
      </c>
      <c r="F23" s="38">
        <v>1683600</v>
      </c>
      <c r="G23" s="37" t="s">
        <v>272</v>
      </c>
      <c r="H23" s="38">
        <f>E23-F23</f>
        <v>418828.16000000015</v>
      </c>
      <c r="I23" s="36"/>
    </row>
    <row r="24" spans="1:9" s="35" customFormat="1" ht="174" customHeight="1">
      <c r="A24" s="36" t="s">
        <v>270</v>
      </c>
      <c r="B24" s="36" t="s">
        <v>214</v>
      </c>
      <c r="C24" s="36">
        <v>1</v>
      </c>
      <c r="D24" s="37" t="s">
        <v>273</v>
      </c>
      <c r="E24" s="38">
        <v>176500</v>
      </c>
      <c r="F24" s="38">
        <v>173600</v>
      </c>
      <c r="G24" s="37" t="s">
        <v>274</v>
      </c>
      <c r="H24" s="38">
        <f>E24-F24</f>
        <v>2900</v>
      </c>
      <c r="I24" s="36"/>
    </row>
    <row r="25" spans="1:9" s="35" customFormat="1" ht="96" customHeight="1">
      <c r="A25" s="36" t="s">
        <v>270</v>
      </c>
      <c r="B25" s="36" t="s">
        <v>214</v>
      </c>
      <c r="C25" s="36">
        <v>1</v>
      </c>
      <c r="D25" s="37" t="s">
        <v>275</v>
      </c>
      <c r="E25" s="38">
        <v>306000</v>
      </c>
      <c r="F25" s="38">
        <v>186149</v>
      </c>
      <c r="G25" s="37" t="s">
        <v>276</v>
      </c>
      <c r="H25" s="38">
        <f>E25-F25</f>
        <v>119851</v>
      </c>
      <c r="I25" s="36"/>
    </row>
    <row r="26" spans="1:8" s="62" customFormat="1" ht="60" customHeight="1">
      <c r="A26" s="61" t="s">
        <v>304</v>
      </c>
      <c r="B26" s="61" t="s">
        <v>214</v>
      </c>
      <c r="C26" s="61">
        <f>SUM(C23:C25)</f>
        <v>3</v>
      </c>
      <c r="D26" s="61"/>
      <c r="E26" s="63">
        <f>SUM(E23:E25)</f>
        <v>2584928.16</v>
      </c>
      <c r="F26" s="63">
        <f>SUM(F23:F25)</f>
        <v>2043349</v>
      </c>
      <c r="G26" s="63"/>
      <c r="H26" s="63">
        <f>SUM(H23:H25)</f>
        <v>541579.1600000001</v>
      </c>
    </row>
    <row r="27" spans="1:8" s="35" customFormat="1" ht="110.25" customHeight="1">
      <c r="A27" s="36" t="s">
        <v>270</v>
      </c>
      <c r="B27" s="36" t="s">
        <v>277</v>
      </c>
      <c r="C27" s="36">
        <v>1</v>
      </c>
      <c r="D27" s="37" t="s">
        <v>278</v>
      </c>
      <c r="E27" s="38">
        <v>10000</v>
      </c>
      <c r="F27" s="38">
        <v>10000</v>
      </c>
      <c r="G27" s="37" t="s">
        <v>279</v>
      </c>
      <c r="H27" s="38">
        <f aca="true" t="shared" si="1" ref="H27:H32">E27-F27</f>
        <v>0</v>
      </c>
    </row>
    <row r="28" spans="1:8" s="35" customFormat="1" ht="110.25" customHeight="1">
      <c r="A28" s="36" t="s">
        <v>270</v>
      </c>
      <c r="B28" s="36" t="s">
        <v>277</v>
      </c>
      <c r="C28" s="36">
        <v>1</v>
      </c>
      <c r="D28" s="37" t="s">
        <v>280</v>
      </c>
      <c r="E28" s="38">
        <v>996000</v>
      </c>
      <c r="F28" s="38">
        <v>996000</v>
      </c>
      <c r="G28" s="37" t="s">
        <v>281</v>
      </c>
      <c r="H28" s="38">
        <f t="shared" si="1"/>
        <v>0</v>
      </c>
    </row>
    <row r="29" spans="1:8" s="35" customFormat="1" ht="110.25" customHeight="1">
      <c r="A29" s="36" t="s">
        <v>270</v>
      </c>
      <c r="B29" s="36" t="s">
        <v>277</v>
      </c>
      <c r="C29" s="36">
        <v>1</v>
      </c>
      <c r="D29" s="37" t="s">
        <v>282</v>
      </c>
      <c r="E29" s="38">
        <v>172000</v>
      </c>
      <c r="F29" s="38">
        <v>172000</v>
      </c>
      <c r="G29" s="37" t="s">
        <v>283</v>
      </c>
      <c r="H29" s="38">
        <f t="shared" si="1"/>
        <v>0</v>
      </c>
    </row>
    <row r="30" spans="1:8" s="35" customFormat="1" ht="110.25" customHeight="1">
      <c r="A30" s="36" t="s">
        <v>270</v>
      </c>
      <c r="B30" s="36" t="s">
        <v>277</v>
      </c>
      <c r="C30" s="36">
        <v>1</v>
      </c>
      <c r="D30" s="37" t="s">
        <v>284</v>
      </c>
      <c r="E30" s="38">
        <v>12000</v>
      </c>
      <c r="F30" s="38">
        <v>11900</v>
      </c>
      <c r="G30" s="37" t="s">
        <v>285</v>
      </c>
      <c r="H30" s="38">
        <f t="shared" si="1"/>
        <v>100</v>
      </c>
    </row>
    <row r="31" spans="1:8" s="35" customFormat="1" ht="110.25" customHeight="1">
      <c r="A31" s="36" t="s">
        <v>270</v>
      </c>
      <c r="B31" s="36" t="s">
        <v>277</v>
      </c>
      <c r="C31" s="36">
        <v>1</v>
      </c>
      <c r="D31" s="37" t="s">
        <v>286</v>
      </c>
      <c r="E31" s="38">
        <v>1090000</v>
      </c>
      <c r="F31" s="38">
        <v>1048000</v>
      </c>
      <c r="G31" s="37" t="s">
        <v>287</v>
      </c>
      <c r="H31" s="38">
        <f t="shared" si="1"/>
        <v>42000</v>
      </c>
    </row>
    <row r="32" spans="1:8" s="35" customFormat="1" ht="110.25" customHeight="1">
      <c r="A32" s="36" t="s">
        <v>270</v>
      </c>
      <c r="B32" s="36" t="s">
        <v>277</v>
      </c>
      <c r="C32" s="36">
        <v>1</v>
      </c>
      <c r="D32" s="37" t="s">
        <v>288</v>
      </c>
      <c r="E32" s="38">
        <v>3000000</v>
      </c>
      <c r="F32" s="38">
        <v>2821026</v>
      </c>
      <c r="G32" s="37" t="s">
        <v>289</v>
      </c>
      <c r="H32" s="38">
        <f t="shared" si="1"/>
        <v>178974</v>
      </c>
    </row>
    <row r="33" spans="1:8" s="66" customFormat="1" ht="66" customHeight="1">
      <c r="A33" s="64" t="s">
        <v>304</v>
      </c>
      <c r="B33" s="64" t="s">
        <v>277</v>
      </c>
      <c r="C33" s="64">
        <f>SUM(C27:C32)</f>
        <v>6</v>
      </c>
      <c r="D33" s="64"/>
      <c r="E33" s="65">
        <f>SUM(E27:E32)</f>
        <v>5280000</v>
      </c>
      <c r="F33" s="65">
        <f>SUM(F27:F32)</f>
        <v>5058926</v>
      </c>
      <c r="G33" s="65"/>
      <c r="H33" s="65">
        <f>SUM(H27:H32)</f>
        <v>221074</v>
      </c>
    </row>
    <row r="34" spans="1:8" s="35" customFormat="1" ht="110.25" customHeight="1">
      <c r="A34" s="36" t="s">
        <v>270</v>
      </c>
      <c r="B34" s="36" t="s">
        <v>145</v>
      </c>
      <c r="C34" s="36">
        <v>1</v>
      </c>
      <c r="D34" s="37" t="s">
        <v>290</v>
      </c>
      <c r="E34" s="38">
        <v>8000</v>
      </c>
      <c r="F34" s="38">
        <v>6900</v>
      </c>
      <c r="G34" s="37" t="s">
        <v>291</v>
      </c>
      <c r="H34" s="38">
        <f>E34-F34</f>
        <v>1100</v>
      </c>
    </row>
    <row r="35" spans="1:8" s="35" customFormat="1" ht="110.25" customHeight="1">
      <c r="A35" s="36" t="s">
        <v>270</v>
      </c>
      <c r="B35" s="36" t="s">
        <v>145</v>
      </c>
      <c r="C35" s="36">
        <v>1</v>
      </c>
      <c r="D35" s="37" t="s">
        <v>292</v>
      </c>
      <c r="E35" s="38">
        <v>124400</v>
      </c>
      <c r="F35" s="38">
        <v>77139</v>
      </c>
      <c r="G35" s="37" t="s">
        <v>293</v>
      </c>
      <c r="H35" s="38">
        <f>E35-F35</f>
        <v>47261</v>
      </c>
    </row>
    <row r="36" spans="1:8" s="69" customFormat="1" ht="92.25" customHeight="1">
      <c r="A36" s="67" t="s">
        <v>304</v>
      </c>
      <c r="B36" s="67" t="s">
        <v>145</v>
      </c>
      <c r="C36" s="67">
        <f>SUM(C34:C35)</f>
        <v>2</v>
      </c>
      <c r="D36" s="67"/>
      <c r="E36" s="68">
        <f>SUM(E34:E35)</f>
        <v>132400</v>
      </c>
      <c r="F36" s="68">
        <f>SUM(F34:F35)</f>
        <v>84039</v>
      </c>
      <c r="G36" s="68"/>
      <c r="H36" s="68">
        <f>SUM(H34:H35)</f>
        <v>48361</v>
      </c>
    </row>
    <row r="37" spans="1:8" s="4" customFormat="1" ht="106.5" customHeight="1">
      <c r="A37" s="1" t="s">
        <v>270</v>
      </c>
      <c r="B37" s="1" t="s">
        <v>12</v>
      </c>
      <c r="C37" s="1">
        <v>1</v>
      </c>
      <c r="D37" s="58" t="s">
        <v>294</v>
      </c>
      <c r="E37" s="59">
        <v>350000</v>
      </c>
      <c r="F37" s="60">
        <v>350000</v>
      </c>
      <c r="G37" s="58" t="s">
        <v>295</v>
      </c>
      <c r="H37" s="12">
        <f aca="true" t="shared" si="2" ref="H37:H42">E37-F37</f>
        <v>0</v>
      </c>
    </row>
    <row r="38" spans="1:8" s="4" customFormat="1" ht="106.5" customHeight="1">
      <c r="A38" s="1" t="s">
        <v>270</v>
      </c>
      <c r="B38" s="1" t="s">
        <v>12</v>
      </c>
      <c r="C38" s="1">
        <v>1</v>
      </c>
      <c r="D38" s="58" t="s">
        <v>296</v>
      </c>
      <c r="E38" s="59">
        <v>66796.84</v>
      </c>
      <c r="F38" s="60">
        <v>66796.84</v>
      </c>
      <c r="G38" s="58" t="s">
        <v>297</v>
      </c>
      <c r="H38" s="12">
        <f t="shared" si="2"/>
        <v>0</v>
      </c>
    </row>
    <row r="39" spans="1:8" s="4" customFormat="1" ht="106.5" customHeight="1">
      <c r="A39" s="1" t="s">
        <v>270</v>
      </c>
      <c r="B39" s="1" t="s">
        <v>12</v>
      </c>
      <c r="C39" s="1">
        <v>1</v>
      </c>
      <c r="D39" s="58" t="s">
        <v>298</v>
      </c>
      <c r="E39" s="59">
        <v>117218.4</v>
      </c>
      <c r="F39" s="60">
        <v>117218.4</v>
      </c>
      <c r="G39" s="58" t="s">
        <v>299</v>
      </c>
      <c r="H39" s="12">
        <f t="shared" si="2"/>
        <v>0</v>
      </c>
    </row>
    <row r="40" spans="1:8" s="4" customFormat="1" ht="90" customHeight="1">
      <c r="A40" s="1" t="s">
        <v>270</v>
      </c>
      <c r="B40" s="1" t="s">
        <v>12</v>
      </c>
      <c r="C40" s="1">
        <v>1</v>
      </c>
      <c r="D40" s="58" t="s">
        <v>298</v>
      </c>
      <c r="E40" s="59">
        <v>117218.4</v>
      </c>
      <c r="F40" s="59">
        <v>117218.4</v>
      </c>
      <c r="G40" s="58" t="s">
        <v>299</v>
      </c>
      <c r="H40" s="12">
        <f t="shared" si="2"/>
        <v>0</v>
      </c>
    </row>
    <row r="41" spans="1:8" s="4" customFormat="1" ht="90" customHeight="1">
      <c r="A41" s="1" t="s">
        <v>270</v>
      </c>
      <c r="B41" s="1" t="s">
        <v>12</v>
      </c>
      <c r="C41" s="1">
        <v>1</v>
      </c>
      <c r="D41" s="58" t="s">
        <v>300</v>
      </c>
      <c r="E41" s="59">
        <v>198700</v>
      </c>
      <c r="F41" s="59">
        <v>195700</v>
      </c>
      <c r="G41" s="58" t="s">
        <v>301</v>
      </c>
      <c r="H41" s="12">
        <f t="shared" si="2"/>
        <v>3000</v>
      </c>
    </row>
    <row r="42" spans="1:8" s="4" customFormat="1" ht="90" customHeight="1">
      <c r="A42" s="1" t="s">
        <v>270</v>
      </c>
      <c r="B42" s="1" t="s">
        <v>12</v>
      </c>
      <c r="C42" s="1">
        <v>1</v>
      </c>
      <c r="D42" s="58" t="s">
        <v>302</v>
      </c>
      <c r="E42" s="59">
        <v>186419.7</v>
      </c>
      <c r="F42" s="59">
        <v>186419.7</v>
      </c>
      <c r="G42" s="58" t="s">
        <v>303</v>
      </c>
      <c r="H42" s="12">
        <f t="shared" si="2"/>
        <v>0</v>
      </c>
    </row>
    <row r="43" spans="1:8" s="72" customFormat="1" ht="114.75" customHeight="1">
      <c r="A43" s="71" t="s">
        <v>304</v>
      </c>
      <c r="B43" s="39" t="s">
        <v>12</v>
      </c>
      <c r="C43" s="39">
        <f>SUM(C37:C42)</f>
        <v>6</v>
      </c>
      <c r="D43" s="71"/>
      <c r="E43" s="70">
        <f>SUM(E37:E42)</f>
        <v>1036353.3400000001</v>
      </c>
      <c r="F43" s="70">
        <f>SUM(F37:F42)</f>
        <v>1033353.3400000001</v>
      </c>
      <c r="G43" s="70"/>
      <c r="H43" s="73">
        <f>SUM(H37:H42)</f>
        <v>3000</v>
      </c>
    </row>
    <row r="44" spans="1:8" s="74" customFormat="1" ht="75.75" customHeight="1">
      <c r="A44" s="15" t="s">
        <v>305</v>
      </c>
      <c r="B44" s="6"/>
      <c r="C44" s="6">
        <f>C43+C36+C33+C26</f>
        <v>17</v>
      </c>
      <c r="D44" s="6"/>
      <c r="E44" s="6">
        <f>E43+E36+E33+E26</f>
        <v>9033681.5</v>
      </c>
      <c r="F44" s="6">
        <f>F43+F36+F33+F26</f>
        <v>8219667.34</v>
      </c>
      <c r="G44" s="6"/>
      <c r="H44" s="6">
        <f>H43+H36+H33+H26</f>
        <v>814014.1600000001</v>
      </c>
    </row>
    <row r="45" spans="1:8" s="4" customFormat="1" ht="27.75" customHeight="1">
      <c r="A45" s="14"/>
      <c r="B45" s="6"/>
      <c r="C45" s="14"/>
      <c r="D45" s="7"/>
      <c r="E45" s="10"/>
      <c r="F45" s="10"/>
      <c r="G45" s="13"/>
      <c r="H45" s="13"/>
    </row>
    <row r="46" spans="1:8" s="35" customFormat="1" ht="97.5" customHeight="1">
      <c r="A46" s="36" t="s">
        <v>37</v>
      </c>
      <c r="B46" s="36" t="s">
        <v>38</v>
      </c>
      <c r="C46" s="36">
        <v>1</v>
      </c>
      <c r="D46" s="37" t="s">
        <v>39</v>
      </c>
      <c r="E46" s="38">
        <v>387488</v>
      </c>
      <c r="F46" s="38">
        <v>385679</v>
      </c>
      <c r="G46" s="37" t="s">
        <v>40</v>
      </c>
      <c r="H46" s="38">
        <f>E46-F46</f>
        <v>1809</v>
      </c>
    </row>
    <row r="47" spans="1:8" s="4" customFormat="1" ht="60.75" customHeight="1">
      <c r="A47" s="41" t="s">
        <v>143</v>
      </c>
      <c r="B47" s="41" t="s">
        <v>144</v>
      </c>
      <c r="C47" s="41">
        <f>SUM(C46)</f>
        <v>1</v>
      </c>
      <c r="D47" s="41"/>
      <c r="E47" s="42">
        <f>SUM(E46)</f>
        <v>387488</v>
      </c>
      <c r="F47" s="42">
        <f>SUM(F46)</f>
        <v>385679</v>
      </c>
      <c r="G47" s="42"/>
      <c r="H47" s="42">
        <f>SUM(H46)</f>
        <v>1809</v>
      </c>
    </row>
    <row r="48" spans="1:8" s="35" customFormat="1" ht="112.5" customHeight="1">
      <c r="A48" s="36" t="s">
        <v>37</v>
      </c>
      <c r="B48" s="36" t="s">
        <v>145</v>
      </c>
      <c r="C48" s="36">
        <v>1</v>
      </c>
      <c r="D48" s="37" t="s">
        <v>41</v>
      </c>
      <c r="E48" s="38">
        <v>18295</v>
      </c>
      <c r="F48" s="38">
        <v>17466.36</v>
      </c>
      <c r="G48" s="37" t="s">
        <v>42</v>
      </c>
      <c r="H48" s="38">
        <f>E48-F48</f>
        <v>828.6399999999994</v>
      </c>
    </row>
    <row r="49" spans="1:8" s="35" customFormat="1" ht="112.5" customHeight="1">
      <c r="A49" s="36" t="s">
        <v>37</v>
      </c>
      <c r="B49" s="36" t="s">
        <v>145</v>
      </c>
      <c r="C49" s="36">
        <v>1</v>
      </c>
      <c r="D49" s="37" t="s">
        <v>43</v>
      </c>
      <c r="E49" s="38">
        <v>128750</v>
      </c>
      <c r="F49" s="38">
        <v>128743.47</v>
      </c>
      <c r="G49" s="37" t="s">
        <v>44</v>
      </c>
      <c r="H49" s="38">
        <f aca="true" t="shared" si="3" ref="H49:H60">E49-F49</f>
        <v>6.529999999998836</v>
      </c>
    </row>
    <row r="50" spans="1:8" s="35" customFormat="1" ht="112.5" customHeight="1">
      <c r="A50" s="36" t="s">
        <v>37</v>
      </c>
      <c r="B50" s="36" t="s">
        <v>145</v>
      </c>
      <c r="C50" s="36">
        <v>1</v>
      </c>
      <c r="D50" s="37" t="s">
        <v>45</v>
      </c>
      <c r="E50" s="38">
        <v>7262.8</v>
      </c>
      <c r="F50" s="38">
        <v>7192.06</v>
      </c>
      <c r="G50" s="37" t="s">
        <v>42</v>
      </c>
      <c r="H50" s="38">
        <f t="shared" si="3"/>
        <v>70.73999999999978</v>
      </c>
    </row>
    <row r="51" spans="1:8" s="35" customFormat="1" ht="76.5" customHeight="1">
      <c r="A51" s="36" t="s">
        <v>37</v>
      </c>
      <c r="B51" s="36" t="s">
        <v>145</v>
      </c>
      <c r="C51" s="36">
        <v>1</v>
      </c>
      <c r="D51" s="37" t="s">
        <v>46</v>
      </c>
      <c r="E51" s="38">
        <v>42000</v>
      </c>
      <c r="F51" s="38">
        <v>9104</v>
      </c>
      <c r="G51" s="37" t="s">
        <v>47</v>
      </c>
      <c r="H51" s="38">
        <f t="shared" si="3"/>
        <v>32896</v>
      </c>
    </row>
    <row r="52" spans="1:8" s="35" customFormat="1" ht="76.5" customHeight="1">
      <c r="A52" s="36" t="s">
        <v>37</v>
      </c>
      <c r="B52" s="36" t="s">
        <v>145</v>
      </c>
      <c r="C52" s="36">
        <v>1</v>
      </c>
      <c r="D52" s="37" t="s">
        <v>46</v>
      </c>
      <c r="E52" s="38">
        <v>43800</v>
      </c>
      <c r="F52" s="38">
        <v>20560</v>
      </c>
      <c r="G52" s="37" t="s">
        <v>48</v>
      </c>
      <c r="H52" s="38">
        <f t="shared" si="3"/>
        <v>23240</v>
      </c>
    </row>
    <row r="53" spans="1:8" s="35" customFormat="1" ht="76.5" customHeight="1">
      <c r="A53" s="36" t="s">
        <v>37</v>
      </c>
      <c r="B53" s="36" t="s">
        <v>145</v>
      </c>
      <c r="C53" s="36">
        <v>1</v>
      </c>
      <c r="D53" s="37" t="s">
        <v>49</v>
      </c>
      <c r="E53" s="38">
        <v>9865.4</v>
      </c>
      <c r="F53" s="38">
        <v>9844</v>
      </c>
      <c r="G53" s="37" t="s">
        <v>50</v>
      </c>
      <c r="H53" s="38">
        <f t="shared" si="3"/>
        <v>21.399999999999636</v>
      </c>
    </row>
    <row r="54" spans="1:8" s="35" customFormat="1" ht="76.5" customHeight="1">
      <c r="A54" s="36" t="s">
        <v>37</v>
      </c>
      <c r="B54" s="36" t="s">
        <v>145</v>
      </c>
      <c r="C54" s="36">
        <v>1</v>
      </c>
      <c r="D54" s="37" t="s">
        <v>51</v>
      </c>
      <c r="E54" s="38">
        <v>47500</v>
      </c>
      <c r="F54" s="38">
        <v>33900</v>
      </c>
      <c r="G54" s="37" t="s">
        <v>52</v>
      </c>
      <c r="H54" s="38">
        <f t="shared" si="3"/>
        <v>13600</v>
      </c>
    </row>
    <row r="55" spans="1:8" s="35" customFormat="1" ht="76.5" customHeight="1">
      <c r="A55" s="36" t="s">
        <v>37</v>
      </c>
      <c r="B55" s="36" t="s">
        <v>145</v>
      </c>
      <c r="C55" s="36">
        <v>1</v>
      </c>
      <c r="D55" s="37" t="s">
        <v>53</v>
      </c>
      <c r="E55" s="38">
        <v>17400</v>
      </c>
      <c r="F55" s="38">
        <v>17400</v>
      </c>
      <c r="G55" s="37" t="s">
        <v>54</v>
      </c>
      <c r="H55" s="38">
        <f t="shared" si="3"/>
        <v>0</v>
      </c>
    </row>
    <row r="56" spans="1:8" s="35" customFormat="1" ht="76.5" customHeight="1">
      <c r="A56" s="36" t="s">
        <v>37</v>
      </c>
      <c r="B56" s="36" t="s">
        <v>145</v>
      </c>
      <c r="C56" s="36">
        <v>1</v>
      </c>
      <c r="D56" s="37" t="s">
        <v>55</v>
      </c>
      <c r="E56" s="38">
        <v>52500</v>
      </c>
      <c r="F56" s="38">
        <v>49350</v>
      </c>
      <c r="G56" s="37" t="s">
        <v>56</v>
      </c>
      <c r="H56" s="38">
        <f t="shared" si="3"/>
        <v>3150</v>
      </c>
    </row>
    <row r="57" spans="1:8" s="35" customFormat="1" ht="76.5" customHeight="1">
      <c r="A57" s="36" t="s">
        <v>37</v>
      </c>
      <c r="B57" s="36" t="s">
        <v>145</v>
      </c>
      <c r="C57" s="36">
        <v>1</v>
      </c>
      <c r="D57" s="37" t="s">
        <v>46</v>
      </c>
      <c r="E57" s="38">
        <v>18754</v>
      </c>
      <c r="F57" s="38">
        <v>12399</v>
      </c>
      <c r="G57" s="37" t="s">
        <v>57</v>
      </c>
      <c r="H57" s="38">
        <f t="shared" si="3"/>
        <v>6355</v>
      </c>
    </row>
    <row r="58" spans="1:8" s="35" customFormat="1" ht="76.5" customHeight="1">
      <c r="A58" s="36" t="s">
        <v>37</v>
      </c>
      <c r="B58" s="36" t="s">
        <v>145</v>
      </c>
      <c r="C58" s="36">
        <v>1</v>
      </c>
      <c r="D58" s="37" t="s">
        <v>46</v>
      </c>
      <c r="E58" s="38">
        <v>17370</v>
      </c>
      <c r="F58" s="38">
        <v>9162</v>
      </c>
      <c r="G58" s="37" t="s">
        <v>47</v>
      </c>
      <c r="H58" s="38">
        <f t="shared" si="3"/>
        <v>8208</v>
      </c>
    </row>
    <row r="59" spans="1:8" s="35" customFormat="1" ht="76.5" customHeight="1">
      <c r="A59" s="36" t="s">
        <v>37</v>
      </c>
      <c r="B59" s="36" t="s">
        <v>145</v>
      </c>
      <c r="C59" s="36">
        <v>1</v>
      </c>
      <c r="D59" s="37" t="s">
        <v>46</v>
      </c>
      <c r="E59" s="38">
        <v>13076</v>
      </c>
      <c r="F59" s="38">
        <v>5099</v>
      </c>
      <c r="G59" s="37" t="s">
        <v>58</v>
      </c>
      <c r="H59" s="38">
        <f t="shared" si="3"/>
        <v>7977</v>
      </c>
    </row>
    <row r="60" spans="1:8" s="35" customFormat="1" ht="76.5" customHeight="1">
      <c r="A60" s="36" t="s">
        <v>37</v>
      </c>
      <c r="B60" s="36" t="s">
        <v>145</v>
      </c>
      <c r="C60" s="36">
        <v>1</v>
      </c>
      <c r="D60" s="37" t="s">
        <v>59</v>
      </c>
      <c r="E60" s="38">
        <v>46200</v>
      </c>
      <c r="F60" s="38">
        <v>34488</v>
      </c>
      <c r="G60" s="37" t="s">
        <v>56</v>
      </c>
      <c r="H60" s="38">
        <f t="shared" si="3"/>
        <v>11712</v>
      </c>
    </row>
    <row r="61" spans="1:8" s="45" customFormat="1" ht="60.75" customHeight="1">
      <c r="A61" s="43" t="s">
        <v>2</v>
      </c>
      <c r="B61" s="43" t="s">
        <v>147</v>
      </c>
      <c r="C61" s="43">
        <f>SUM(C48:C60)</f>
        <v>13</v>
      </c>
      <c r="D61" s="43"/>
      <c r="E61" s="44">
        <f>SUM(E48:E60)</f>
        <v>462773.19999999995</v>
      </c>
      <c r="F61" s="44">
        <f>SUM(F48:F60)</f>
        <v>354707.89</v>
      </c>
      <c r="G61" s="44"/>
      <c r="H61" s="44">
        <f>SUM(H48:H60)</f>
        <v>108065.31</v>
      </c>
    </row>
    <row r="62" spans="1:8" s="35" customFormat="1" ht="76.5" customHeight="1">
      <c r="A62" s="36" t="s">
        <v>37</v>
      </c>
      <c r="B62" s="36" t="s">
        <v>12</v>
      </c>
      <c r="C62" s="36">
        <v>1</v>
      </c>
      <c r="D62" s="37" t="s">
        <v>60</v>
      </c>
      <c r="E62" s="38">
        <v>2850</v>
      </c>
      <c r="F62" s="38">
        <v>2850</v>
      </c>
      <c r="G62" s="37" t="s">
        <v>61</v>
      </c>
      <c r="H62" s="38">
        <f>E62-F62</f>
        <v>0</v>
      </c>
    </row>
    <row r="63" spans="1:8" s="35" customFormat="1" ht="76.5" customHeight="1">
      <c r="A63" s="36" t="s">
        <v>37</v>
      </c>
      <c r="B63" s="36" t="s">
        <v>12</v>
      </c>
      <c r="C63" s="36">
        <v>1</v>
      </c>
      <c r="D63" s="37" t="s">
        <v>62</v>
      </c>
      <c r="E63" s="38">
        <v>2500</v>
      </c>
      <c r="F63" s="38">
        <v>2500</v>
      </c>
      <c r="G63" s="37" t="s">
        <v>61</v>
      </c>
      <c r="H63" s="38">
        <f aca="true" t="shared" si="4" ref="H63:H117">E63-F63</f>
        <v>0</v>
      </c>
    </row>
    <row r="64" spans="1:8" s="35" customFormat="1" ht="76.5" customHeight="1">
      <c r="A64" s="36" t="s">
        <v>37</v>
      </c>
      <c r="B64" s="36" t="s">
        <v>12</v>
      </c>
      <c r="C64" s="36">
        <v>1</v>
      </c>
      <c r="D64" s="37" t="s">
        <v>62</v>
      </c>
      <c r="E64" s="38">
        <v>2500</v>
      </c>
      <c r="F64" s="38">
        <v>2500</v>
      </c>
      <c r="G64" s="37" t="s">
        <v>61</v>
      </c>
      <c r="H64" s="38">
        <f t="shared" si="4"/>
        <v>0</v>
      </c>
    </row>
    <row r="65" spans="1:8" s="35" customFormat="1" ht="76.5" customHeight="1">
      <c r="A65" s="36" t="s">
        <v>37</v>
      </c>
      <c r="B65" s="36" t="s">
        <v>12</v>
      </c>
      <c r="C65" s="36">
        <v>1</v>
      </c>
      <c r="D65" s="37" t="s">
        <v>63</v>
      </c>
      <c r="E65" s="38">
        <v>9865.4</v>
      </c>
      <c r="F65" s="38">
        <v>9865.4</v>
      </c>
      <c r="G65" s="37" t="s">
        <v>64</v>
      </c>
      <c r="H65" s="38">
        <f t="shared" si="4"/>
        <v>0</v>
      </c>
    </row>
    <row r="66" spans="1:8" s="35" customFormat="1" ht="76.5" customHeight="1">
      <c r="A66" s="36" t="s">
        <v>37</v>
      </c>
      <c r="B66" s="36" t="s">
        <v>12</v>
      </c>
      <c r="C66" s="36">
        <v>1</v>
      </c>
      <c r="D66" s="37" t="s">
        <v>65</v>
      </c>
      <c r="E66" s="38">
        <v>17200</v>
      </c>
      <c r="F66" s="38">
        <v>17200</v>
      </c>
      <c r="G66" s="37" t="s">
        <v>66</v>
      </c>
      <c r="H66" s="38">
        <f t="shared" si="4"/>
        <v>0</v>
      </c>
    </row>
    <row r="67" spans="1:8" s="35" customFormat="1" ht="76.5" customHeight="1">
      <c r="A67" s="36" t="s">
        <v>37</v>
      </c>
      <c r="B67" s="36" t="s">
        <v>12</v>
      </c>
      <c r="C67" s="36">
        <v>1</v>
      </c>
      <c r="D67" s="37" t="s">
        <v>62</v>
      </c>
      <c r="E67" s="38">
        <v>2100</v>
      </c>
      <c r="F67" s="38">
        <v>2100</v>
      </c>
      <c r="G67" s="37" t="s">
        <v>67</v>
      </c>
      <c r="H67" s="38">
        <f t="shared" si="4"/>
        <v>0</v>
      </c>
    </row>
    <row r="68" spans="1:8" s="35" customFormat="1" ht="76.5" customHeight="1">
      <c r="A68" s="36" t="s">
        <v>37</v>
      </c>
      <c r="B68" s="36" t="s">
        <v>12</v>
      </c>
      <c r="C68" s="36">
        <v>1</v>
      </c>
      <c r="D68" s="37" t="s">
        <v>68</v>
      </c>
      <c r="E68" s="38">
        <v>2300</v>
      </c>
      <c r="F68" s="38">
        <v>2300</v>
      </c>
      <c r="G68" s="37" t="s">
        <v>61</v>
      </c>
      <c r="H68" s="38">
        <f t="shared" si="4"/>
        <v>0</v>
      </c>
    </row>
    <row r="69" spans="1:8" s="35" customFormat="1" ht="76.5" customHeight="1">
      <c r="A69" s="36" t="s">
        <v>37</v>
      </c>
      <c r="B69" s="36" t="s">
        <v>12</v>
      </c>
      <c r="C69" s="36">
        <v>1</v>
      </c>
      <c r="D69" s="37" t="s">
        <v>68</v>
      </c>
      <c r="E69" s="38">
        <v>2300</v>
      </c>
      <c r="F69" s="38">
        <v>2300</v>
      </c>
      <c r="G69" s="37" t="s">
        <v>69</v>
      </c>
      <c r="H69" s="38">
        <f t="shared" si="4"/>
        <v>0</v>
      </c>
    </row>
    <row r="70" spans="1:8" s="35" customFormat="1" ht="76.5" customHeight="1">
      <c r="A70" s="36" t="s">
        <v>37</v>
      </c>
      <c r="B70" s="36" t="s">
        <v>12</v>
      </c>
      <c r="C70" s="36">
        <v>1</v>
      </c>
      <c r="D70" s="37" t="s">
        <v>70</v>
      </c>
      <c r="E70" s="38">
        <v>4280</v>
      </c>
      <c r="F70" s="38">
        <v>4280</v>
      </c>
      <c r="G70" s="37" t="s">
        <v>71</v>
      </c>
      <c r="H70" s="38">
        <f t="shared" si="4"/>
        <v>0</v>
      </c>
    </row>
    <row r="71" spans="1:8" s="35" customFormat="1" ht="76.5" customHeight="1">
      <c r="A71" s="36" t="s">
        <v>37</v>
      </c>
      <c r="B71" s="36" t="s">
        <v>12</v>
      </c>
      <c r="C71" s="36">
        <v>1</v>
      </c>
      <c r="D71" s="37" t="s">
        <v>72</v>
      </c>
      <c r="E71" s="38">
        <v>320</v>
      </c>
      <c r="F71" s="38">
        <v>320</v>
      </c>
      <c r="G71" s="37" t="s">
        <v>73</v>
      </c>
      <c r="H71" s="38">
        <f t="shared" si="4"/>
        <v>0</v>
      </c>
    </row>
    <row r="72" spans="1:8" s="35" customFormat="1" ht="76.5" customHeight="1">
      <c r="A72" s="36" t="s">
        <v>37</v>
      </c>
      <c r="B72" s="36" t="s">
        <v>12</v>
      </c>
      <c r="C72" s="36">
        <v>1</v>
      </c>
      <c r="D72" s="37" t="s">
        <v>74</v>
      </c>
      <c r="E72" s="38">
        <v>13800</v>
      </c>
      <c r="F72" s="38">
        <v>13800</v>
      </c>
      <c r="G72" s="37" t="s">
        <v>75</v>
      </c>
      <c r="H72" s="38">
        <f t="shared" si="4"/>
        <v>0</v>
      </c>
    </row>
    <row r="73" spans="1:8" s="35" customFormat="1" ht="76.5" customHeight="1">
      <c r="A73" s="36" t="s">
        <v>37</v>
      </c>
      <c r="B73" s="36" t="s">
        <v>12</v>
      </c>
      <c r="C73" s="36">
        <v>1</v>
      </c>
      <c r="D73" s="37" t="s">
        <v>76</v>
      </c>
      <c r="E73" s="38">
        <v>2650</v>
      </c>
      <c r="F73" s="38">
        <v>2650</v>
      </c>
      <c r="G73" s="37" t="s">
        <v>75</v>
      </c>
      <c r="H73" s="38">
        <f t="shared" si="4"/>
        <v>0</v>
      </c>
    </row>
    <row r="74" spans="1:8" s="35" customFormat="1" ht="76.5" customHeight="1">
      <c r="A74" s="36" t="s">
        <v>37</v>
      </c>
      <c r="B74" s="36" t="s">
        <v>12</v>
      </c>
      <c r="C74" s="36">
        <v>1</v>
      </c>
      <c r="D74" s="37" t="s">
        <v>77</v>
      </c>
      <c r="E74" s="38">
        <v>2000</v>
      </c>
      <c r="F74" s="38">
        <v>2000</v>
      </c>
      <c r="G74" s="37" t="s">
        <v>75</v>
      </c>
      <c r="H74" s="38">
        <f t="shared" si="4"/>
        <v>0</v>
      </c>
    </row>
    <row r="75" spans="1:8" s="35" customFormat="1" ht="76.5" customHeight="1">
      <c r="A75" s="36" t="s">
        <v>37</v>
      </c>
      <c r="B75" s="36" t="s">
        <v>12</v>
      </c>
      <c r="C75" s="36">
        <v>1</v>
      </c>
      <c r="D75" s="37" t="s">
        <v>78</v>
      </c>
      <c r="E75" s="38">
        <v>684.8</v>
      </c>
      <c r="F75" s="38">
        <v>684.8</v>
      </c>
      <c r="G75" s="37" t="s">
        <v>79</v>
      </c>
      <c r="H75" s="38">
        <f t="shared" si="4"/>
        <v>0</v>
      </c>
    </row>
    <row r="76" spans="1:8" s="35" customFormat="1" ht="76.5" customHeight="1">
      <c r="A76" s="36" t="s">
        <v>37</v>
      </c>
      <c r="B76" s="36" t="s">
        <v>12</v>
      </c>
      <c r="C76" s="36">
        <v>1</v>
      </c>
      <c r="D76" s="37" t="s">
        <v>80</v>
      </c>
      <c r="E76" s="38">
        <v>930</v>
      </c>
      <c r="F76" s="38">
        <v>930</v>
      </c>
      <c r="G76" s="37" t="s">
        <v>81</v>
      </c>
      <c r="H76" s="38">
        <f t="shared" si="4"/>
        <v>0</v>
      </c>
    </row>
    <row r="77" spans="1:8" s="35" customFormat="1" ht="76.5" customHeight="1">
      <c r="A77" s="36" t="s">
        <v>37</v>
      </c>
      <c r="B77" s="36" t="s">
        <v>12</v>
      </c>
      <c r="C77" s="36">
        <v>1</v>
      </c>
      <c r="D77" s="37" t="s">
        <v>82</v>
      </c>
      <c r="E77" s="38">
        <v>3460</v>
      </c>
      <c r="F77" s="38">
        <v>3460</v>
      </c>
      <c r="G77" s="37" t="s">
        <v>83</v>
      </c>
      <c r="H77" s="38">
        <f t="shared" si="4"/>
        <v>0</v>
      </c>
    </row>
    <row r="78" spans="1:8" s="35" customFormat="1" ht="76.5" customHeight="1">
      <c r="A78" s="36" t="s">
        <v>37</v>
      </c>
      <c r="B78" s="36" t="s">
        <v>12</v>
      </c>
      <c r="C78" s="36">
        <v>1</v>
      </c>
      <c r="D78" s="37" t="s">
        <v>84</v>
      </c>
      <c r="E78" s="38">
        <v>466.56</v>
      </c>
      <c r="F78" s="38">
        <v>466.56</v>
      </c>
      <c r="G78" s="37" t="s">
        <v>85</v>
      </c>
      <c r="H78" s="38">
        <f t="shared" si="4"/>
        <v>0</v>
      </c>
    </row>
    <row r="79" spans="1:8" s="35" customFormat="1" ht="76.5" customHeight="1">
      <c r="A79" s="36" t="s">
        <v>37</v>
      </c>
      <c r="B79" s="36" t="s">
        <v>12</v>
      </c>
      <c r="C79" s="36">
        <v>1</v>
      </c>
      <c r="D79" s="37" t="s">
        <v>86</v>
      </c>
      <c r="E79" s="38">
        <v>1080</v>
      </c>
      <c r="F79" s="38">
        <v>1080</v>
      </c>
      <c r="G79" s="37" t="s">
        <v>67</v>
      </c>
      <c r="H79" s="38">
        <f t="shared" si="4"/>
        <v>0</v>
      </c>
    </row>
    <row r="80" spans="1:8" s="35" customFormat="1" ht="121.5" customHeight="1">
      <c r="A80" s="36" t="s">
        <v>37</v>
      </c>
      <c r="B80" s="36" t="s">
        <v>12</v>
      </c>
      <c r="C80" s="36">
        <v>1</v>
      </c>
      <c r="D80" s="37" t="s">
        <v>87</v>
      </c>
      <c r="E80" s="38">
        <v>64059</v>
      </c>
      <c r="F80" s="38">
        <v>64059</v>
      </c>
      <c r="G80" s="37" t="s">
        <v>88</v>
      </c>
      <c r="H80" s="38">
        <f t="shared" si="4"/>
        <v>0</v>
      </c>
    </row>
    <row r="81" spans="1:8" s="35" customFormat="1" ht="76.5" customHeight="1">
      <c r="A81" s="36" t="s">
        <v>37</v>
      </c>
      <c r="B81" s="36" t="s">
        <v>12</v>
      </c>
      <c r="C81" s="36">
        <v>1</v>
      </c>
      <c r="D81" s="37" t="s">
        <v>89</v>
      </c>
      <c r="E81" s="38">
        <v>16986.4</v>
      </c>
      <c r="F81" s="38">
        <v>16986.4</v>
      </c>
      <c r="G81" s="37" t="s">
        <v>79</v>
      </c>
      <c r="H81" s="38">
        <f t="shared" si="4"/>
        <v>0</v>
      </c>
    </row>
    <row r="82" spans="1:8" s="35" customFormat="1" ht="76.5" customHeight="1">
      <c r="A82" s="36" t="s">
        <v>37</v>
      </c>
      <c r="B82" s="36" t="s">
        <v>12</v>
      </c>
      <c r="C82" s="36">
        <v>1</v>
      </c>
      <c r="D82" s="37" t="s">
        <v>90</v>
      </c>
      <c r="E82" s="38">
        <v>4375.21</v>
      </c>
      <c r="F82" s="38">
        <v>4375.21</v>
      </c>
      <c r="G82" s="37" t="s">
        <v>64</v>
      </c>
      <c r="H82" s="38">
        <f t="shared" si="4"/>
        <v>0</v>
      </c>
    </row>
    <row r="83" spans="1:8" s="35" customFormat="1" ht="76.5" customHeight="1">
      <c r="A83" s="36" t="s">
        <v>37</v>
      </c>
      <c r="B83" s="36" t="s">
        <v>12</v>
      </c>
      <c r="C83" s="36">
        <v>1</v>
      </c>
      <c r="D83" s="37" t="s">
        <v>91</v>
      </c>
      <c r="E83" s="38">
        <v>425</v>
      </c>
      <c r="F83" s="38">
        <v>425</v>
      </c>
      <c r="G83" s="37" t="s">
        <v>92</v>
      </c>
      <c r="H83" s="38">
        <f t="shared" si="4"/>
        <v>0</v>
      </c>
    </row>
    <row r="84" spans="1:8" s="35" customFormat="1" ht="76.5" customHeight="1">
      <c r="A84" s="36" t="s">
        <v>37</v>
      </c>
      <c r="B84" s="36" t="s">
        <v>12</v>
      </c>
      <c r="C84" s="36">
        <v>1</v>
      </c>
      <c r="D84" s="37" t="s">
        <v>91</v>
      </c>
      <c r="E84" s="38">
        <v>6790</v>
      </c>
      <c r="F84" s="38">
        <v>6790</v>
      </c>
      <c r="G84" s="37" t="s">
        <v>93</v>
      </c>
      <c r="H84" s="38">
        <f t="shared" si="4"/>
        <v>0</v>
      </c>
    </row>
    <row r="85" spans="1:8" s="35" customFormat="1" ht="76.5" customHeight="1">
      <c r="A85" s="36" t="s">
        <v>37</v>
      </c>
      <c r="B85" s="36" t="s">
        <v>12</v>
      </c>
      <c r="C85" s="36">
        <v>1</v>
      </c>
      <c r="D85" s="37" t="s">
        <v>94</v>
      </c>
      <c r="E85" s="38">
        <v>2500</v>
      </c>
      <c r="F85" s="38">
        <v>2500</v>
      </c>
      <c r="G85" s="37" t="s">
        <v>95</v>
      </c>
      <c r="H85" s="38">
        <f t="shared" si="4"/>
        <v>0</v>
      </c>
    </row>
    <row r="86" spans="1:8" s="35" customFormat="1" ht="76.5" customHeight="1">
      <c r="A86" s="36" t="s">
        <v>37</v>
      </c>
      <c r="B86" s="36" t="s">
        <v>12</v>
      </c>
      <c r="C86" s="36">
        <v>1</v>
      </c>
      <c r="D86" s="37" t="s">
        <v>91</v>
      </c>
      <c r="E86" s="38">
        <v>675</v>
      </c>
      <c r="F86" s="38">
        <v>675</v>
      </c>
      <c r="G86" s="37" t="s">
        <v>92</v>
      </c>
      <c r="H86" s="38">
        <f t="shared" si="4"/>
        <v>0</v>
      </c>
    </row>
    <row r="87" spans="1:8" s="35" customFormat="1" ht="76.5" customHeight="1">
      <c r="A87" s="36" t="s">
        <v>37</v>
      </c>
      <c r="B87" s="36" t="s">
        <v>12</v>
      </c>
      <c r="C87" s="36">
        <v>1</v>
      </c>
      <c r="D87" s="37" t="s">
        <v>91</v>
      </c>
      <c r="E87" s="38">
        <v>380</v>
      </c>
      <c r="F87" s="38">
        <v>380</v>
      </c>
      <c r="G87" s="37" t="s">
        <v>92</v>
      </c>
      <c r="H87" s="38">
        <f t="shared" si="4"/>
        <v>0</v>
      </c>
    </row>
    <row r="88" spans="1:8" s="35" customFormat="1" ht="126" customHeight="1">
      <c r="A88" s="36" t="s">
        <v>37</v>
      </c>
      <c r="B88" s="36" t="s">
        <v>12</v>
      </c>
      <c r="C88" s="36">
        <v>1</v>
      </c>
      <c r="D88" s="37" t="s">
        <v>96</v>
      </c>
      <c r="E88" s="38">
        <v>443.57</v>
      </c>
      <c r="F88" s="38">
        <v>443.57</v>
      </c>
      <c r="G88" s="37" t="s">
        <v>97</v>
      </c>
      <c r="H88" s="38">
        <f t="shared" si="4"/>
        <v>0</v>
      </c>
    </row>
    <row r="89" spans="1:8" s="35" customFormat="1" ht="76.5" customHeight="1">
      <c r="A89" s="36" t="s">
        <v>37</v>
      </c>
      <c r="B89" s="36" t="s">
        <v>12</v>
      </c>
      <c r="C89" s="36">
        <v>1</v>
      </c>
      <c r="D89" s="37" t="s">
        <v>91</v>
      </c>
      <c r="E89" s="38">
        <v>6220</v>
      </c>
      <c r="F89" s="38">
        <v>6220</v>
      </c>
      <c r="G89" s="37" t="s">
        <v>92</v>
      </c>
      <c r="H89" s="38">
        <f t="shared" si="4"/>
        <v>0</v>
      </c>
    </row>
    <row r="90" spans="1:8" s="35" customFormat="1" ht="117.75" customHeight="1">
      <c r="A90" s="36" t="s">
        <v>37</v>
      </c>
      <c r="B90" s="36" t="s">
        <v>12</v>
      </c>
      <c r="C90" s="36">
        <v>1</v>
      </c>
      <c r="D90" s="37" t="s">
        <v>98</v>
      </c>
      <c r="E90" s="38">
        <v>163</v>
      </c>
      <c r="F90" s="38">
        <v>163</v>
      </c>
      <c r="G90" s="37" t="s">
        <v>99</v>
      </c>
      <c r="H90" s="38">
        <f t="shared" si="4"/>
        <v>0</v>
      </c>
    </row>
    <row r="91" spans="1:8" s="35" customFormat="1" ht="76.5" customHeight="1">
      <c r="A91" s="36" t="s">
        <v>37</v>
      </c>
      <c r="B91" s="36" t="s">
        <v>12</v>
      </c>
      <c r="C91" s="36">
        <v>1</v>
      </c>
      <c r="D91" s="37" t="s">
        <v>100</v>
      </c>
      <c r="E91" s="38">
        <v>704.85</v>
      </c>
      <c r="F91" s="38">
        <v>704.85</v>
      </c>
      <c r="G91" s="37" t="s">
        <v>101</v>
      </c>
      <c r="H91" s="38">
        <f t="shared" si="4"/>
        <v>0</v>
      </c>
    </row>
    <row r="92" spans="1:8" s="35" customFormat="1" ht="76.5" customHeight="1">
      <c r="A92" s="36" t="s">
        <v>37</v>
      </c>
      <c r="B92" s="36" t="s">
        <v>12</v>
      </c>
      <c r="C92" s="36">
        <v>1</v>
      </c>
      <c r="D92" s="37" t="s">
        <v>91</v>
      </c>
      <c r="E92" s="38">
        <v>400</v>
      </c>
      <c r="F92" s="38">
        <v>400</v>
      </c>
      <c r="G92" s="37" t="s">
        <v>92</v>
      </c>
      <c r="H92" s="38">
        <f t="shared" si="4"/>
        <v>0</v>
      </c>
    </row>
    <row r="93" spans="1:8" s="35" customFormat="1" ht="152.25" customHeight="1">
      <c r="A93" s="36" t="s">
        <v>37</v>
      </c>
      <c r="B93" s="36" t="s">
        <v>12</v>
      </c>
      <c r="C93" s="36">
        <v>1</v>
      </c>
      <c r="D93" s="37" t="s">
        <v>102</v>
      </c>
      <c r="E93" s="38">
        <v>23529</v>
      </c>
      <c r="F93" s="38">
        <v>23529</v>
      </c>
      <c r="G93" s="37" t="s">
        <v>103</v>
      </c>
      <c r="H93" s="38">
        <f t="shared" si="4"/>
        <v>0</v>
      </c>
    </row>
    <row r="94" spans="1:8" s="35" customFormat="1" ht="76.5" customHeight="1">
      <c r="A94" s="36" t="s">
        <v>37</v>
      </c>
      <c r="B94" s="36" t="s">
        <v>12</v>
      </c>
      <c r="C94" s="36">
        <v>1</v>
      </c>
      <c r="D94" s="37" t="s">
        <v>104</v>
      </c>
      <c r="E94" s="38">
        <v>3848.46</v>
      </c>
      <c r="F94" s="38">
        <v>3848.46</v>
      </c>
      <c r="G94" s="37" t="s">
        <v>105</v>
      </c>
      <c r="H94" s="38">
        <f t="shared" si="4"/>
        <v>0</v>
      </c>
    </row>
    <row r="95" spans="1:8" s="35" customFormat="1" ht="120.75" customHeight="1">
      <c r="A95" s="36" t="s">
        <v>37</v>
      </c>
      <c r="B95" s="36" t="s">
        <v>12</v>
      </c>
      <c r="C95" s="36">
        <v>1</v>
      </c>
      <c r="D95" s="37" t="s">
        <v>106</v>
      </c>
      <c r="E95" s="38">
        <v>24257</v>
      </c>
      <c r="F95" s="38">
        <v>24257</v>
      </c>
      <c r="G95" s="37" t="s">
        <v>103</v>
      </c>
      <c r="H95" s="38">
        <f t="shared" si="4"/>
        <v>0</v>
      </c>
    </row>
    <row r="96" spans="1:8" s="35" customFormat="1" ht="106.5" customHeight="1">
      <c r="A96" s="36" t="s">
        <v>37</v>
      </c>
      <c r="B96" s="36" t="s">
        <v>12</v>
      </c>
      <c r="C96" s="36">
        <v>1</v>
      </c>
      <c r="D96" s="37" t="s">
        <v>107</v>
      </c>
      <c r="E96" s="38">
        <v>3792.5</v>
      </c>
      <c r="F96" s="38">
        <v>3792.5</v>
      </c>
      <c r="G96" s="37" t="s">
        <v>99</v>
      </c>
      <c r="H96" s="38">
        <f t="shared" si="4"/>
        <v>0</v>
      </c>
    </row>
    <row r="97" spans="1:8" s="35" customFormat="1" ht="76.5" customHeight="1">
      <c r="A97" s="36" t="s">
        <v>37</v>
      </c>
      <c r="B97" s="36" t="s">
        <v>12</v>
      </c>
      <c r="C97" s="36">
        <v>1</v>
      </c>
      <c r="D97" s="37" t="s">
        <v>108</v>
      </c>
      <c r="E97" s="38">
        <v>4000</v>
      </c>
      <c r="F97" s="38">
        <v>4000</v>
      </c>
      <c r="G97" s="37" t="s">
        <v>109</v>
      </c>
      <c r="H97" s="38">
        <f t="shared" si="4"/>
        <v>0</v>
      </c>
    </row>
    <row r="98" spans="1:8" s="35" customFormat="1" ht="76.5" customHeight="1">
      <c r="A98" s="36" t="s">
        <v>37</v>
      </c>
      <c r="B98" s="36" t="s">
        <v>12</v>
      </c>
      <c r="C98" s="36">
        <v>1</v>
      </c>
      <c r="D98" s="37" t="s">
        <v>110</v>
      </c>
      <c r="E98" s="38">
        <v>3800</v>
      </c>
      <c r="F98" s="38">
        <v>3800</v>
      </c>
      <c r="G98" s="37" t="s">
        <v>75</v>
      </c>
      <c r="H98" s="38">
        <f t="shared" si="4"/>
        <v>0</v>
      </c>
    </row>
    <row r="99" spans="1:8" s="35" customFormat="1" ht="120.75" customHeight="1">
      <c r="A99" s="36" t="s">
        <v>37</v>
      </c>
      <c r="B99" s="36" t="s">
        <v>12</v>
      </c>
      <c r="C99" s="36">
        <v>1</v>
      </c>
      <c r="D99" s="37" t="s">
        <v>111</v>
      </c>
      <c r="E99" s="38">
        <v>2970</v>
      </c>
      <c r="F99" s="38">
        <v>2970</v>
      </c>
      <c r="G99" s="37" t="s">
        <v>112</v>
      </c>
      <c r="H99" s="38">
        <f t="shared" si="4"/>
        <v>0</v>
      </c>
    </row>
    <row r="100" spans="1:8" s="35" customFormat="1" ht="76.5" customHeight="1">
      <c r="A100" s="36" t="s">
        <v>37</v>
      </c>
      <c r="B100" s="36" t="s">
        <v>12</v>
      </c>
      <c r="C100" s="36">
        <v>1</v>
      </c>
      <c r="D100" s="37" t="s">
        <v>113</v>
      </c>
      <c r="E100" s="38">
        <v>1890.8</v>
      </c>
      <c r="F100" s="38">
        <v>1890.8</v>
      </c>
      <c r="G100" s="37" t="s">
        <v>114</v>
      </c>
      <c r="H100" s="38">
        <f t="shared" si="4"/>
        <v>0</v>
      </c>
    </row>
    <row r="101" spans="1:8" s="35" customFormat="1" ht="76.5" customHeight="1">
      <c r="A101" s="36" t="s">
        <v>37</v>
      </c>
      <c r="B101" s="36" t="s">
        <v>12</v>
      </c>
      <c r="C101" s="36">
        <v>1</v>
      </c>
      <c r="D101" s="37" t="s">
        <v>115</v>
      </c>
      <c r="E101" s="38">
        <v>100</v>
      </c>
      <c r="F101" s="38">
        <v>100</v>
      </c>
      <c r="G101" s="37" t="s">
        <v>92</v>
      </c>
      <c r="H101" s="38">
        <f t="shared" si="4"/>
        <v>0</v>
      </c>
    </row>
    <row r="102" spans="1:8" s="35" customFormat="1" ht="51.75" customHeight="1">
      <c r="A102" s="36" t="s">
        <v>37</v>
      </c>
      <c r="B102" s="36" t="s">
        <v>12</v>
      </c>
      <c r="C102" s="36">
        <v>1</v>
      </c>
      <c r="D102" s="37" t="s">
        <v>116</v>
      </c>
      <c r="E102" s="38">
        <v>117.25</v>
      </c>
      <c r="F102" s="38">
        <v>117.25</v>
      </c>
      <c r="G102" s="37" t="s">
        <v>117</v>
      </c>
      <c r="H102" s="38">
        <f t="shared" si="4"/>
        <v>0</v>
      </c>
    </row>
    <row r="103" spans="1:8" s="35" customFormat="1" ht="76.5" customHeight="1">
      <c r="A103" s="36" t="s">
        <v>37</v>
      </c>
      <c r="B103" s="36" t="s">
        <v>12</v>
      </c>
      <c r="C103" s="36">
        <v>1</v>
      </c>
      <c r="D103" s="37" t="s">
        <v>118</v>
      </c>
      <c r="E103" s="38">
        <v>176.44</v>
      </c>
      <c r="F103" s="38">
        <v>176.44</v>
      </c>
      <c r="G103" s="37" t="s">
        <v>114</v>
      </c>
      <c r="H103" s="38">
        <f t="shared" si="4"/>
        <v>0</v>
      </c>
    </row>
    <row r="104" spans="1:8" s="35" customFormat="1" ht="76.5" customHeight="1">
      <c r="A104" s="36" t="s">
        <v>37</v>
      </c>
      <c r="B104" s="36" t="s">
        <v>12</v>
      </c>
      <c r="C104" s="36">
        <v>1</v>
      </c>
      <c r="D104" s="37" t="s">
        <v>119</v>
      </c>
      <c r="E104" s="38">
        <v>1143.5</v>
      </c>
      <c r="F104" s="38">
        <v>1143.5</v>
      </c>
      <c r="G104" s="37" t="s">
        <v>120</v>
      </c>
      <c r="H104" s="38">
        <f t="shared" si="4"/>
        <v>0</v>
      </c>
    </row>
    <row r="105" spans="1:8" s="35" customFormat="1" ht="76.5" customHeight="1">
      <c r="A105" s="36" t="s">
        <v>37</v>
      </c>
      <c r="B105" s="36" t="s">
        <v>12</v>
      </c>
      <c r="C105" s="36">
        <v>1</v>
      </c>
      <c r="D105" s="37" t="s">
        <v>121</v>
      </c>
      <c r="E105" s="38">
        <v>1681.78</v>
      </c>
      <c r="F105" s="38">
        <v>1681.78</v>
      </c>
      <c r="G105" s="37" t="s">
        <v>122</v>
      </c>
      <c r="H105" s="38">
        <f t="shared" si="4"/>
        <v>0</v>
      </c>
    </row>
    <row r="106" spans="1:8" s="35" customFormat="1" ht="76.5" customHeight="1">
      <c r="A106" s="36" t="s">
        <v>37</v>
      </c>
      <c r="B106" s="36" t="s">
        <v>12</v>
      </c>
      <c r="C106" s="36">
        <v>1</v>
      </c>
      <c r="D106" s="37" t="s">
        <v>123</v>
      </c>
      <c r="E106" s="38">
        <v>407.2</v>
      </c>
      <c r="F106" s="38">
        <v>407.2</v>
      </c>
      <c r="G106" s="37" t="s">
        <v>124</v>
      </c>
      <c r="H106" s="38">
        <f t="shared" si="4"/>
        <v>0</v>
      </c>
    </row>
    <row r="107" spans="1:8" s="35" customFormat="1" ht="76.5" customHeight="1">
      <c r="A107" s="36" t="s">
        <v>37</v>
      </c>
      <c r="B107" s="36" t="s">
        <v>12</v>
      </c>
      <c r="C107" s="36">
        <v>1</v>
      </c>
      <c r="D107" s="37" t="s">
        <v>125</v>
      </c>
      <c r="E107" s="38">
        <v>2089.85</v>
      </c>
      <c r="F107" s="38">
        <v>2089.85</v>
      </c>
      <c r="G107" s="37" t="s">
        <v>126</v>
      </c>
      <c r="H107" s="38">
        <f t="shared" si="4"/>
        <v>0</v>
      </c>
    </row>
    <row r="108" spans="1:8" s="35" customFormat="1" ht="76.5" customHeight="1">
      <c r="A108" s="36" t="s">
        <v>37</v>
      </c>
      <c r="B108" s="36" t="s">
        <v>12</v>
      </c>
      <c r="C108" s="36">
        <v>1</v>
      </c>
      <c r="D108" s="37" t="s">
        <v>127</v>
      </c>
      <c r="E108" s="38">
        <v>20229.85</v>
      </c>
      <c r="F108" s="38">
        <v>20229.85</v>
      </c>
      <c r="G108" s="37" t="s">
        <v>101</v>
      </c>
      <c r="H108" s="38">
        <f t="shared" si="4"/>
        <v>0</v>
      </c>
    </row>
    <row r="109" spans="1:8" s="35" customFormat="1" ht="76.5" customHeight="1">
      <c r="A109" s="36" t="s">
        <v>37</v>
      </c>
      <c r="B109" s="36" t="s">
        <v>12</v>
      </c>
      <c r="C109" s="36">
        <v>1</v>
      </c>
      <c r="D109" s="37" t="s">
        <v>128</v>
      </c>
      <c r="E109" s="38">
        <v>4534</v>
      </c>
      <c r="F109" s="38">
        <v>4534</v>
      </c>
      <c r="G109" s="37" t="s">
        <v>101</v>
      </c>
      <c r="H109" s="38">
        <f t="shared" si="4"/>
        <v>0</v>
      </c>
    </row>
    <row r="110" spans="1:8" s="35" customFormat="1" ht="76.5" customHeight="1">
      <c r="A110" s="36" t="s">
        <v>37</v>
      </c>
      <c r="B110" s="36" t="s">
        <v>12</v>
      </c>
      <c r="C110" s="36">
        <v>1</v>
      </c>
      <c r="D110" s="37" t="s">
        <v>129</v>
      </c>
      <c r="E110" s="38">
        <v>1267.2</v>
      </c>
      <c r="F110" s="38">
        <v>1267.2</v>
      </c>
      <c r="G110" s="37" t="s">
        <v>130</v>
      </c>
      <c r="H110" s="38">
        <f t="shared" si="4"/>
        <v>0</v>
      </c>
    </row>
    <row r="111" spans="1:8" s="35" customFormat="1" ht="76.5" customHeight="1">
      <c r="A111" s="36" t="s">
        <v>37</v>
      </c>
      <c r="B111" s="36" t="s">
        <v>12</v>
      </c>
      <c r="C111" s="36">
        <v>1</v>
      </c>
      <c r="D111" s="37" t="s">
        <v>131</v>
      </c>
      <c r="E111" s="38">
        <v>5000</v>
      </c>
      <c r="F111" s="38">
        <v>5000</v>
      </c>
      <c r="G111" s="37" t="s">
        <v>132</v>
      </c>
      <c r="H111" s="38">
        <f t="shared" si="4"/>
        <v>0</v>
      </c>
    </row>
    <row r="112" spans="1:8" s="35" customFormat="1" ht="76.5" customHeight="1">
      <c r="A112" s="36" t="s">
        <v>37</v>
      </c>
      <c r="B112" s="36" t="s">
        <v>12</v>
      </c>
      <c r="C112" s="36">
        <v>1</v>
      </c>
      <c r="D112" s="37" t="s">
        <v>133</v>
      </c>
      <c r="E112" s="38">
        <v>6120</v>
      </c>
      <c r="F112" s="38">
        <v>6120</v>
      </c>
      <c r="G112" s="37" t="s">
        <v>134</v>
      </c>
      <c r="H112" s="38">
        <f t="shared" si="4"/>
        <v>0</v>
      </c>
    </row>
    <row r="113" spans="1:8" s="35" customFormat="1" ht="76.5" customHeight="1">
      <c r="A113" s="36" t="s">
        <v>37</v>
      </c>
      <c r="B113" s="36" t="s">
        <v>12</v>
      </c>
      <c r="C113" s="36">
        <v>1</v>
      </c>
      <c r="D113" s="37" t="s">
        <v>135</v>
      </c>
      <c r="E113" s="38">
        <v>983.7</v>
      </c>
      <c r="F113" s="38">
        <v>983.7</v>
      </c>
      <c r="G113" s="37" t="s">
        <v>124</v>
      </c>
      <c r="H113" s="38">
        <f t="shared" si="4"/>
        <v>0</v>
      </c>
    </row>
    <row r="114" spans="1:8" s="35" customFormat="1" ht="76.5" customHeight="1">
      <c r="A114" s="36" t="s">
        <v>37</v>
      </c>
      <c r="B114" s="36" t="s">
        <v>12</v>
      </c>
      <c r="C114" s="36">
        <v>1</v>
      </c>
      <c r="D114" s="37" t="s">
        <v>136</v>
      </c>
      <c r="E114" s="38">
        <v>499.89</v>
      </c>
      <c r="F114" s="38">
        <v>499.89</v>
      </c>
      <c r="G114" s="37" t="s">
        <v>137</v>
      </c>
      <c r="H114" s="38">
        <f t="shared" si="4"/>
        <v>0</v>
      </c>
    </row>
    <row r="115" spans="1:8" s="35" customFormat="1" ht="76.5" customHeight="1">
      <c r="A115" s="36" t="s">
        <v>37</v>
      </c>
      <c r="B115" s="36" t="s">
        <v>12</v>
      </c>
      <c r="C115" s="36">
        <v>1</v>
      </c>
      <c r="D115" s="37" t="s">
        <v>138</v>
      </c>
      <c r="E115" s="38">
        <v>6471</v>
      </c>
      <c r="F115" s="38">
        <v>6471</v>
      </c>
      <c r="G115" s="37" t="s">
        <v>139</v>
      </c>
      <c r="H115" s="38">
        <f t="shared" si="4"/>
        <v>0</v>
      </c>
    </row>
    <row r="116" spans="1:8" s="35" customFormat="1" ht="76.5" customHeight="1">
      <c r="A116" s="36" t="s">
        <v>37</v>
      </c>
      <c r="B116" s="36" t="s">
        <v>12</v>
      </c>
      <c r="C116" s="36">
        <v>1</v>
      </c>
      <c r="D116" s="37" t="s">
        <v>140</v>
      </c>
      <c r="E116" s="38">
        <v>751.14</v>
      </c>
      <c r="F116" s="38">
        <v>751.14</v>
      </c>
      <c r="G116" s="37" t="s">
        <v>124</v>
      </c>
      <c r="H116" s="38">
        <f t="shared" si="4"/>
        <v>0</v>
      </c>
    </row>
    <row r="117" spans="1:8" s="35" customFormat="1" ht="109.5" customHeight="1">
      <c r="A117" s="36" t="s">
        <v>37</v>
      </c>
      <c r="B117" s="36" t="s">
        <v>12</v>
      </c>
      <c r="C117" s="36">
        <v>1</v>
      </c>
      <c r="D117" s="37" t="s">
        <v>141</v>
      </c>
      <c r="E117" s="38">
        <v>861.7</v>
      </c>
      <c r="F117" s="38">
        <v>861.7</v>
      </c>
      <c r="G117" s="37" t="s">
        <v>142</v>
      </c>
      <c r="H117" s="38">
        <f t="shared" si="4"/>
        <v>0</v>
      </c>
    </row>
    <row r="118" spans="1:8" s="48" customFormat="1" ht="60.75" customHeight="1">
      <c r="A118" s="46" t="s">
        <v>2</v>
      </c>
      <c r="B118" s="46" t="s">
        <v>12</v>
      </c>
      <c r="C118" s="46">
        <f>SUM(C62:C117)</f>
        <v>56</v>
      </c>
      <c r="D118" s="46"/>
      <c r="E118" s="47">
        <f>SUM(E62:E117)</f>
        <v>295931.05000000005</v>
      </c>
      <c r="F118" s="47">
        <f>SUM(F62:F117)</f>
        <v>295931.05000000005</v>
      </c>
      <c r="G118" s="47"/>
      <c r="H118" s="47">
        <f>SUM(H62:H117)</f>
        <v>0</v>
      </c>
    </row>
    <row r="119" spans="1:8" s="4" customFormat="1" ht="31.5" customHeight="1">
      <c r="A119" s="49" t="s">
        <v>212</v>
      </c>
      <c r="B119" s="32"/>
      <c r="C119" s="6">
        <f>C118+C61+C47</f>
        <v>70</v>
      </c>
      <c r="D119" s="6"/>
      <c r="E119" s="6">
        <f>E118+E61+E47</f>
        <v>1146192.25</v>
      </c>
      <c r="F119" s="6">
        <f>F118+F61+F47</f>
        <v>1036317.9400000001</v>
      </c>
      <c r="G119" s="6"/>
      <c r="H119" s="6">
        <f>H118+H61+H47</f>
        <v>109874.31</v>
      </c>
    </row>
    <row r="120" spans="1:8" s="4" customFormat="1" ht="33.75" customHeight="1">
      <c r="A120" s="14"/>
      <c r="B120" s="32"/>
      <c r="C120" s="14"/>
      <c r="D120" s="7"/>
      <c r="E120" s="10"/>
      <c r="F120" s="10"/>
      <c r="G120" s="13"/>
      <c r="H120" s="13"/>
    </row>
    <row r="121" spans="1:8" s="35" customFormat="1" ht="109.5" customHeight="1">
      <c r="A121" s="36" t="s">
        <v>154</v>
      </c>
      <c r="B121" s="36" t="s">
        <v>12</v>
      </c>
      <c r="C121" s="36">
        <v>1</v>
      </c>
      <c r="D121" s="37" t="s">
        <v>155</v>
      </c>
      <c r="E121" s="38">
        <v>195402</v>
      </c>
      <c r="F121" s="38">
        <v>195402</v>
      </c>
      <c r="G121" s="37" t="s">
        <v>156</v>
      </c>
      <c r="H121" s="38">
        <f>E121-F121</f>
        <v>0</v>
      </c>
    </row>
    <row r="122" spans="1:8" s="35" customFormat="1" ht="109.5" customHeight="1">
      <c r="A122" s="36" t="s">
        <v>154</v>
      </c>
      <c r="B122" s="36" t="s">
        <v>12</v>
      </c>
      <c r="C122" s="36">
        <v>1</v>
      </c>
      <c r="D122" s="37" t="s">
        <v>157</v>
      </c>
      <c r="E122" s="38">
        <v>279307</v>
      </c>
      <c r="F122" s="38">
        <v>279307</v>
      </c>
      <c r="G122" s="37" t="s">
        <v>158</v>
      </c>
      <c r="H122" s="38">
        <f>E122-F122</f>
        <v>0</v>
      </c>
    </row>
    <row r="123" spans="1:8" s="48" customFormat="1" ht="60.75" customHeight="1">
      <c r="A123" s="46" t="s">
        <v>211</v>
      </c>
      <c r="B123" s="46" t="s">
        <v>12</v>
      </c>
      <c r="C123" s="46">
        <f>SUM(C121:C122)</f>
        <v>2</v>
      </c>
      <c r="D123" s="46"/>
      <c r="E123" s="47">
        <f>SUM(E121:E122)</f>
        <v>474709</v>
      </c>
      <c r="F123" s="47">
        <f>SUM(F121:F122)</f>
        <v>474709</v>
      </c>
      <c r="G123" s="47"/>
      <c r="H123" s="47">
        <f>SUM(H121:H122)</f>
        <v>0</v>
      </c>
    </row>
    <row r="124" spans="1:8" s="4" customFormat="1" ht="20.25" customHeight="1">
      <c r="A124" s="51"/>
      <c r="B124" s="51"/>
      <c r="C124" s="51"/>
      <c r="D124" s="51"/>
      <c r="E124" s="52"/>
      <c r="F124" s="52"/>
      <c r="G124" s="52"/>
      <c r="H124" s="52"/>
    </row>
    <row r="125" spans="1:8" s="35" customFormat="1" ht="174" customHeight="1">
      <c r="A125" s="36" t="s">
        <v>159</v>
      </c>
      <c r="B125" s="36" t="s">
        <v>213</v>
      </c>
      <c r="C125" s="36">
        <v>1</v>
      </c>
      <c r="D125" s="37" t="s">
        <v>160</v>
      </c>
      <c r="E125" s="38">
        <v>3504900</v>
      </c>
      <c r="F125" s="38">
        <v>3059777</v>
      </c>
      <c r="G125" s="37" t="s">
        <v>161</v>
      </c>
      <c r="H125" s="38">
        <f>E125-F125</f>
        <v>445123</v>
      </c>
    </row>
    <row r="126" spans="1:8" s="56" customFormat="1" ht="55.5" customHeight="1">
      <c r="A126" s="53" t="s">
        <v>2</v>
      </c>
      <c r="B126" s="53" t="s">
        <v>214</v>
      </c>
      <c r="C126" s="54">
        <f>SUM(C125)</f>
        <v>1</v>
      </c>
      <c r="D126" s="54"/>
      <c r="E126" s="55">
        <f>SUM(E125)</f>
        <v>3504900</v>
      </c>
      <c r="F126" s="55">
        <f>SUM(F125)</f>
        <v>3059777</v>
      </c>
      <c r="G126" s="55"/>
      <c r="H126" s="55">
        <f>SUM(H125)</f>
        <v>445123</v>
      </c>
    </row>
    <row r="127" spans="1:8" s="35" customFormat="1" ht="109.5" customHeight="1">
      <c r="A127" s="36" t="s">
        <v>159</v>
      </c>
      <c r="B127" s="36" t="s">
        <v>12</v>
      </c>
      <c r="C127" s="36">
        <v>1</v>
      </c>
      <c r="D127" s="37" t="s">
        <v>162</v>
      </c>
      <c r="E127" s="38">
        <v>195737</v>
      </c>
      <c r="F127" s="38">
        <v>195737</v>
      </c>
      <c r="G127" s="37" t="s">
        <v>163</v>
      </c>
      <c r="H127" s="38">
        <f>E127-F127</f>
        <v>0</v>
      </c>
    </row>
    <row r="128" spans="1:8" s="35" customFormat="1" ht="109.5" customHeight="1">
      <c r="A128" s="36" t="s">
        <v>159</v>
      </c>
      <c r="B128" s="36" t="s">
        <v>12</v>
      </c>
      <c r="C128" s="36">
        <v>1</v>
      </c>
      <c r="D128" s="37" t="s">
        <v>164</v>
      </c>
      <c r="E128" s="38">
        <v>68300.6</v>
      </c>
      <c r="F128" s="38">
        <v>68300.6</v>
      </c>
      <c r="G128" s="37" t="s">
        <v>165</v>
      </c>
      <c r="H128" s="38">
        <f aca="true" t="shared" si="5" ref="H128:H159">E128-F128</f>
        <v>0</v>
      </c>
    </row>
    <row r="129" spans="1:8" s="35" customFormat="1" ht="109.5" customHeight="1">
      <c r="A129" s="36" t="s">
        <v>159</v>
      </c>
      <c r="B129" s="36" t="s">
        <v>12</v>
      </c>
      <c r="C129" s="36">
        <v>1</v>
      </c>
      <c r="D129" s="37" t="s">
        <v>166</v>
      </c>
      <c r="E129" s="38">
        <v>120098.4</v>
      </c>
      <c r="F129" s="38">
        <v>120098.4</v>
      </c>
      <c r="G129" s="37" t="s">
        <v>167</v>
      </c>
      <c r="H129" s="38">
        <f t="shared" si="5"/>
        <v>0</v>
      </c>
    </row>
    <row r="130" spans="1:8" s="35" customFormat="1" ht="109.5" customHeight="1">
      <c r="A130" s="36" t="s">
        <v>159</v>
      </c>
      <c r="B130" s="36" t="s">
        <v>12</v>
      </c>
      <c r="C130" s="36">
        <v>1</v>
      </c>
      <c r="D130" s="37" t="s">
        <v>168</v>
      </c>
      <c r="E130" s="38">
        <v>117804.05</v>
      </c>
      <c r="F130" s="38">
        <v>117804.05</v>
      </c>
      <c r="G130" s="37" t="s">
        <v>169</v>
      </c>
      <c r="H130" s="38">
        <f t="shared" si="5"/>
        <v>0</v>
      </c>
    </row>
    <row r="131" spans="1:8" s="35" customFormat="1" ht="109.5" customHeight="1">
      <c r="A131" s="36" t="s">
        <v>159</v>
      </c>
      <c r="B131" s="36" t="s">
        <v>12</v>
      </c>
      <c r="C131" s="36">
        <v>1</v>
      </c>
      <c r="D131" s="37" t="s">
        <v>170</v>
      </c>
      <c r="E131" s="38">
        <v>120098.4</v>
      </c>
      <c r="F131" s="38">
        <v>120098.4</v>
      </c>
      <c r="G131" s="37" t="s">
        <v>167</v>
      </c>
      <c r="H131" s="38">
        <f t="shared" si="5"/>
        <v>0</v>
      </c>
    </row>
    <row r="132" spans="1:8" s="35" customFormat="1" ht="109.5" customHeight="1">
      <c r="A132" s="36" t="s">
        <v>159</v>
      </c>
      <c r="B132" s="36" t="s">
        <v>12</v>
      </c>
      <c r="C132" s="36">
        <v>1</v>
      </c>
      <c r="D132" s="37" t="s">
        <v>171</v>
      </c>
      <c r="E132" s="38">
        <v>120098.4</v>
      </c>
      <c r="F132" s="38">
        <v>120098.4</v>
      </c>
      <c r="G132" s="37" t="s">
        <v>172</v>
      </c>
      <c r="H132" s="38">
        <f t="shared" si="5"/>
        <v>0</v>
      </c>
    </row>
    <row r="133" spans="1:8" s="35" customFormat="1" ht="109.5" customHeight="1">
      <c r="A133" s="36" t="s">
        <v>159</v>
      </c>
      <c r="B133" s="36" t="s">
        <v>12</v>
      </c>
      <c r="C133" s="36">
        <v>1</v>
      </c>
      <c r="D133" s="37" t="s">
        <v>173</v>
      </c>
      <c r="E133" s="38">
        <v>120098.4</v>
      </c>
      <c r="F133" s="38">
        <v>120098.4</v>
      </c>
      <c r="G133" s="37" t="s">
        <v>174</v>
      </c>
      <c r="H133" s="38">
        <f t="shared" si="5"/>
        <v>0</v>
      </c>
    </row>
    <row r="134" spans="1:8" s="35" customFormat="1" ht="109.5" customHeight="1">
      <c r="A134" s="36" t="s">
        <v>159</v>
      </c>
      <c r="B134" s="36" t="s">
        <v>12</v>
      </c>
      <c r="C134" s="36">
        <v>1</v>
      </c>
      <c r="D134" s="37" t="s">
        <v>175</v>
      </c>
      <c r="E134" s="38">
        <v>120098.4</v>
      </c>
      <c r="F134" s="38">
        <v>120098.4</v>
      </c>
      <c r="G134" s="37" t="s">
        <v>176</v>
      </c>
      <c r="H134" s="38">
        <f t="shared" si="5"/>
        <v>0</v>
      </c>
    </row>
    <row r="135" spans="1:8" s="35" customFormat="1" ht="109.5" customHeight="1">
      <c r="A135" s="36" t="s">
        <v>159</v>
      </c>
      <c r="B135" s="36" t="s">
        <v>12</v>
      </c>
      <c r="C135" s="36">
        <v>1</v>
      </c>
      <c r="D135" s="37" t="s">
        <v>177</v>
      </c>
      <c r="E135" s="38">
        <v>120098.4</v>
      </c>
      <c r="F135" s="38">
        <v>120098.4</v>
      </c>
      <c r="G135" s="37" t="s">
        <v>178</v>
      </c>
      <c r="H135" s="38">
        <f t="shared" si="5"/>
        <v>0</v>
      </c>
    </row>
    <row r="136" spans="1:8" s="35" customFormat="1" ht="109.5" customHeight="1">
      <c r="A136" s="36" t="s">
        <v>159</v>
      </c>
      <c r="B136" s="36" t="s">
        <v>12</v>
      </c>
      <c r="C136" s="36">
        <v>1</v>
      </c>
      <c r="D136" s="37" t="s">
        <v>179</v>
      </c>
      <c r="E136" s="38">
        <v>120098.4</v>
      </c>
      <c r="F136" s="38">
        <v>120098.4</v>
      </c>
      <c r="G136" s="37" t="s">
        <v>180</v>
      </c>
      <c r="H136" s="38">
        <f t="shared" si="5"/>
        <v>0</v>
      </c>
    </row>
    <row r="137" spans="1:8" s="35" customFormat="1" ht="109.5" customHeight="1">
      <c r="A137" s="36" t="s">
        <v>159</v>
      </c>
      <c r="B137" s="36" t="s">
        <v>12</v>
      </c>
      <c r="C137" s="36">
        <v>1</v>
      </c>
      <c r="D137" s="37" t="s">
        <v>181</v>
      </c>
      <c r="E137" s="38">
        <v>199958</v>
      </c>
      <c r="F137" s="38">
        <v>199958</v>
      </c>
      <c r="G137" s="37" t="s">
        <v>182</v>
      </c>
      <c r="H137" s="38">
        <f t="shared" si="5"/>
        <v>0</v>
      </c>
    </row>
    <row r="138" spans="1:8" s="35" customFormat="1" ht="109.5" customHeight="1">
      <c r="A138" s="36" t="s">
        <v>159</v>
      </c>
      <c r="B138" s="36" t="s">
        <v>12</v>
      </c>
      <c r="C138" s="36">
        <v>1</v>
      </c>
      <c r="D138" s="37" t="s">
        <v>183</v>
      </c>
      <c r="E138" s="38">
        <v>303908.4</v>
      </c>
      <c r="F138" s="38">
        <v>303908.4</v>
      </c>
      <c r="G138" s="37" t="s">
        <v>184</v>
      </c>
      <c r="H138" s="38">
        <f t="shared" si="5"/>
        <v>0</v>
      </c>
    </row>
    <row r="139" spans="1:8" s="35" customFormat="1" ht="109.5" customHeight="1">
      <c r="A139" s="36" t="s">
        <v>159</v>
      </c>
      <c r="B139" s="36" t="s">
        <v>12</v>
      </c>
      <c r="C139" s="36">
        <v>1</v>
      </c>
      <c r="D139" s="37" t="s">
        <v>185</v>
      </c>
      <c r="E139" s="38">
        <v>185188.8</v>
      </c>
      <c r="F139" s="38">
        <v>185188.8</v>
      </c>
      <c r="G139" s="37" t="s">
        <v>172</v>
      </c>
      <c r="H139" s="38">
        <f t="shared" si="5"/>
        <v>0</v>
      </c>
    </row>
    <row r="140" spans="1:8" s="35" customFormat="1" ht="109.5" customHeight="1">
      <c r="A140" s="36" t="s">
        <v>159</v>
      </c>
      <c r="B140" s="36" t="s">
        <v>12</v>
      </c>
      <c r="C140" s="36">
        <v>1</v>
      </c>
      <c r="D140" s="37" t="s">
        <v>186</v>
      </c>
      <c r="E140" s="38">
        <v>185188.8</v>
      </c>
      <c r="F140" s="38">
        <v>185188.8</v>
      </c>
      <c r="G140" s="37" t="s">
        <v>174</v>
      </c>
      <c r="H140" s="38">
        <f t="shared" si="5"/>
        <v>0</v>
      </c>
    </row>
    <row r="141" spans="1:8" s="35" customFormat="1" ht="109.5" customHeight="1">
      <c r="A141" s="36" t="s">
        <v>159</v>
      </c>
      <c r="B141" s="36" t="s">
        <v>12</v>
      </c>
      <c r="C141" s="36">
        <v>1</v>
      </c>
      <c r="D141" s="37" t="s">
        <v>187</v>
      </c>
      <c r="E141" s="38">
        <v>185188.8</v>
      </c>
      <c r="F141" s="38">
        <v>185188.8</v>
      </c>
      <c r="G141" s="37" t="s">
        <v>176</v>
      </c>
      <c r="H141" s="38">
        <f t="shared" si="5"/>
        <v>0</v>
      </c>
    </row>
    <row r="142" spans="1:8" s="35" customFormat="1" ht="109.5" customHeight="1">
      <c r="A142" s="36" t="s">
        <v>159</v>
      </c>
      <c r="B142" s="36" t="s">
        <v>12</v>
      </c>
      <c r="C142" s="36">
        <v>1</v>
      </c>
      <c r="D142" s="37" t="s">
        <v>188</v>
      </c>
      <c r="E142" s="38">
        <v>141300</v>
      </c>
      <c r="F142" s="38">
        <v>141300</v>
      </c>
      <c r="G142" s="37" t="s">
        <v>189</v>
      </c>
      <c r="H142" s="38">
        <f t="shared" si="5"/>
        <v>0</v>
      </c>
    </row>
    <row r="143" spans="1:8" s="35" customFormat="1" ht="109.5" customHeight="1">
      <c r="A143" s="36" t="s">
        <v>159</v>
      </c>
      <c r="B143" s="36" t="s">
        <v>12</v>
      </c>
      <c r="C143" s="36">
        <v>1</v>
      </c>
      <c r="D143" s="37" t="s">
        <v>190</v>
      </c>
      <c r="E143" s="38">
        <v>150000</v>
      </c>
      <c r="F143" s="38">
        <v>150000</v>
      </c>
      <c r="G143" s="37" t="s">
        <v>191</v>
      </c>
      <c r="H143" s="38">
        <f t="shared" si="5"/>
        <v>0</v>
      </c>
    </row>
    <row r="144" spans="1:8" s="35" customFormat="1" ht="109.5" customHeight="1">
      <c r="A144" s="36" t="s">
        <v>159</v>
      </c>
      <c r="B144" s="36" t="s">
        <v>12</v>
      </c>
      <c r="C144" s="36">
        <v>1</v>
      </c>
      <c r="D144" s="37" t="s">
        <v>192</v>
      </c>
      <c r="E144" s="38">
        <v>185188.8</v>
      </c>
      <c r="F144" s="38">
        <v>185188.8</v>
      </c>
      <c r="G144" s="37" t="s">
        <v>176</v>
      </c>
      <c r="H144" s="38">
        <f t="shared" si="5"/>
        <v>0</v>
      </c>
    </row>
    <row r="145" spans="1:8" s="35" customFormat="1" ht="109.5" customHeight="1">
      <c r="A145" s="36" t="s">
        <v>159</v>
      </c>
      <c r="B145" s="36" t="s">
        <v>12</v>
      </c>
      <c r="C145" s="36">
        <v>1</v>
      </c>
      <c r="D145" s="37" t="s">
        <v>193</v>
      </c>
      <c r="E145" s="38">
        <v>185188.8</v>
      </c>
      <c r="F145" s="38">
        <v>185188.8</v>
      </c>
      <c r="G145" s="37" t="s">
        <v>178</v>
      </c>
      <c r="H145" s="38">
        <f t="shared" si="5"/>
        <v>0</v>
      </c>
    </row>
    <row r="146" spans="1:8" s="35" customFormat="1" ht="109.5" customHeight="1">
      <c r="A146" s="36" t="s">
        <v>159</v>
      </c>
      <c r="B146" s="36" t="s">
        <v>12</v>
      </c>
      <c r="C146" s="36">
        <v>1</v>
      </c>
      <c r="D146" s="37" t="s">
        <v>194</v>
      </c>
      <c r="E146" s="38">
        <v>120098.4</v>
      </c>
      <c r="F146" s="38">
        <v>120098.4</v>
      </c>
      <c r="G146" s="37" t="s">
        <v>180</v>
      </c>
      <c r="H146" s="38">
        <f t="shared" si="5"/>
        <v>0</v>
      </c>
    </row>
    <row r="147" spans="1:8" s="35" customFormat="1" ht="109.5" customHeight="1">
      <c r="A147" s="36" t="s">
        <v>159</v>
      </c>
      <c r="B147" s="36" t="s">
        <v>12</v>
      </c>
      <c r="C147" s="36">
        <v>1</v>
      </c>
      <c r="D147" s="37" t="s">
        <v>195</v>
      </c>
      <c r="E147" s="38">
        <v>112266</v>
      </c>
      <c r="F147" s="38">
        <v>112266</v>
      </c>
      <c r="G147" s="37" t="s">
        <v>163</v>
      </c>
      <c r="H147" s="38">
        <f t="shared" si="5"/>
        <v>0</v>
      </c>
    </row>
    <row r="148" spans="1:8" s="35" customFormat="1" ht="109.5" customHeight="1">
      <c r="A148" s="36" t="s">
        <v>159</v>
      </c>
      <c r="B148" s="36" t="s">
        <v>12</v>
      </c>
      <c r="C148" s="36">
        <v>1</v>
      </c>
      <c r="D148" s="37" t="s">
        <v>196</v>
      </c>
      <c r="E148" s="38">
        <v>104006.68</v>
      </c>
      <c r="F148" s="38">
        <v>104006.68</v>
      </c>
      <c r="G148" s="37" t="s">
        <v>169</v>
      </c>
      <c r="H148" s="38">
        <f t="shared" si="5"/>
        <v>0</v>
      </c>
    </row>
    <row r="149" spans="1:8" s="35" customFormat="1" ht="109.5" customHeight="1">
      <c r="A149" s="36" t="s">
        <v>159</v>
      </c>
      <c r="B149" s="36" t="s">
        <v>12</v>
      </c>
      <c r="C149" s="36">
        <v>1</v>
      </c>
      <c r="D149" s="37" t="s">
        <v>197</v>
      </c>
      <c r="E149" s="38">
        <v>73920</v>
      </c>
      <c r="F149" s="38">
        <v>73920</v>
      </c>
      <c r="G149" s="37" t="s">
        <v>198</v>
      </c>
      <c r="H149" s="38">
        <f t="shared" si="5"/>
        <v>0</v>
      </c>
    </row>
    <row r="150" spans="1:8" s="35" customFormat="1" ht="109.5" customHeight="1">
      <c r="A150" s="36" t="s">
        <v>159</v>
      </c>
      <c r="B150" s="36" t="s">
        <v>12</v>
      </c>
      <c r="C150" s="36">
        <v>1</v>
      </c>
      <c r="D150" s="37" t="s">
        <v>196</v>
      </c>
      <c r="E150" s="38">
        <v>65072.14</v>
      </c>
      <c r="F150" s="38">
        <v>65072.14</v>
      </c>
      <c r="G150" s="37" t="s">
        <v>199</v>
      </c>
      <c r="H150" s="38">
        <f t="shared" si="5"/>
        <v>0</v>
      </c>
    </row>
    <row r="151" spans="1:8" s="35" customFormat="1" ht="109.5" customHeight="1">
      <c r="A151" s="36" t="s">
        <v>159</v>
      </c>
      <c r="B151" s="36" t="s">
        <v>12</v>
      </c>
      <c r="C151" s="36">
        <v>1</v>
      </c>
      <c r="D151" s="37" t="s">
        <v>200</v>
      </c>
      <c r="E151" s="38">
        <v>543875.72</v>
      </c>
      <c r="F151" s="38">
        <v>543875.72</v>
      </c>
      <c r="G151" s="37" t="s">
        <v>201</v>
      </c>
      <c r="H151" s="38">
        <f t="shared" si="5"/>
        <v>0</v>
      </c>
    </row>
    <row r="152" spans="1:8" s="35" customFormat="1" ht="109.5" customHeight="1">
      <c r="A152" s="36" t="s">
        <v>159</v>
      </c>
      <c r="B152" s="36" t="s">
        <v>12</v>
      </c>
      <c r="C152" s="36">
        <v>1</v>
      </c>
      <c r="D152" s="37" t="s">
        <v>202</v>
      </c>
      <c r="E152" s="38">
        <v>185188.8</v>
      </c>
      <c r="F152" s="38">
        <v>185188.8</v>
      </c>
      <c r="G152" s="37" t="s">
        <v>180</v>
      </c>
      <c r="H152" s="38">
        <f t="shared" si="5"/>
        <v>0</v>
      </c>
    </row>
    <row r="153" spans="1:8" s="35" customFormat="1" ht="109.5" customHeight="1">
      <c r="A153" s="36" t="s">
        <v>159</v>
      </c>
      <c r="B153" s="36" t="s">
        <v>12</v>
      </c>
      <c r="C153" s="36">
        <v>1</v>
      </c>
      <c r="D153" s="37" t="s">
        <v>203</v>
      </c>
      <c r="E153" s="38">
        <v>186968</v>
      </c>
      <c r="F153" s="38">
        <v>186968</v>
      </c>
      <c r="G153" s="37" t="s">
        <v>163</v>
      </c>
      <c r="H153" s="38">
        <f t="shared" si="5"/>
        <v>0</v>
      </c>
    </row>
    <row r="154" spans="1:8" s="35" customFormat="1" ht="109.5" customHeight="1">
      <c r="A154" s="36" t="s">
        <v>159</v>
      </c>
      <c r="B154" s="36" t="s">
        <v>12</v>
      </c>
      <c r="C154" s="36">
        <v>1</v>
      </c>
      <c r="D154" s="37" t="s">
        <v>204</v>
      </c>
      <c r="E154" s="38">
        <v>89036.39</v>
      </c>
      <c r="F154" s="38">
        <v>89036.39</v>
      </c>
      <c r="G154" s="37" t="s">
        <v>199</v>
      </c>
      <c r="H154" s="38">
        <f t="shared" si="5"/>
        <v>0</v>
      </c>
    </row>
    <row r="155" spans="1:8" s="35" customFormat="1" ht="109.5" customHeight="1">
      <c r="A155" s="36" t="s">
        <v>159</v>
      </c>
      <c r="B155" s="36" t="s">
        <v>12</v>
      </c>
      <c r="C155" s="36">
        <v>1</v>
      </c>
      <c r="D155" s="37" t="s">
        <v>205</v>
      </c>
      <c r="E155" s="38">
        <v>70978.1</v>
      </c>
      <c r="F155" s="38">
        <v>70978.1</v>
      </c>
      <c r="G155" s="37" t="s">
        <v>206</v>
      </c>
      <c r="H155" s="38">
        <f t="shared" si="5"/>
        <v>0</v>
      </c>
    </row>
    <row r="156" spans="1:8" s="35" customFormat="1" ht="109.5" customHeight="1">
      <c r="A156" s="36" t="s">
        <v>159</v>
      </c>
      <c r="B156" s="36" t="s">
        <v>12</v>
      </c>
      <c r="C156" s="36">
        <v>1</v>
      </c>
      <c r="D156" s="37" t="s">
        <v>207</v>
      </c>
      <c r="E156" s="38">
        <v>300709</v>
      </c>
      <c r="F156" s="38">
        <v>300709</v>
      </c>
      <c r="G156" s="37" t="s">
        <v>163</v>
      </c>
      <c r="H156" s="38">
        <f t="shared" si="5"/>
        <v>0</v>
      </c>
    </row>
    <row r="157" spans="1:8" s="35" customFormat="1" ht="109.5" customHeight="1">
      <c r="A157" s="36" t="s">
        <v>159</v>
      </c>
      <c r="B157" s="36" t="s">
        <v>12</v>
      </c>
      <c r="C157" s="36">
        <v>1</v>
      </c>
      <c r="D157" s="37" t="s">
        <v>208</v>
      </c>
      <c r="E157" s="38">
        <v>65636</v>
      </c>
      <c r="F157" s="38">
        <v>65636</v>
      </c>
      <c r="G157" s="37" t="s">
        <v>209</v>
      </c>
      <c r="H157" s="38">
        <f t="shared" si="5"/>
        <v>0</v>
      </c>
    </row>
    <row r="158" spans="1:8" s="35" customFormat="1" ht="109.5" customHeight="1">
      <c r="A158" s="36" t="s">
        <v>159</v>
      </c>
      <c r="B158" s="36" t="s">
        <v>12</v>
      </c>
      <c r="C158" s="36">
        <v>1</v>
      </c>
      <c r="D158" s="37" t="s">
        <v>196</v>
      </c>
      <c r="E158" s="38">
        <v>55052.28</v>
      </c>
      <c r="F158" s="38">
        <v>55052.28</v>
      </c>
      <c r="G158" s="37" t="s">
        <v>206</v>
      </c>
      <c r="H158" s="38">
        <f t="shared" si="5"/>
        <v>0</v>
      </c>
    </row>
    <row r="159" spans="1:8" s="35" customFormat="1" ht="109.5" customHeight="1">
      <c r="A159" s="36" t="s">
        <v>159</v>
      </c>
      <c r="B159" s="36" t="s">
        <v>12</v>
      </c>
      <c r="C159" s="36">
        <v>1</v>
      </c>
      <c r="D159" s="37" t="s">
        <v>210</v>
      </c>
      <c r="E159" s="38">
        <v>195700</v>
      </c>
      <c r="F159" s="38">
        <v>195700</v>
      </c>
      <c r="G159" s="37" t="s">
        <v>176</v>
      </c>
      <c r="H159" s="38">
        <f t="shared" si="5"/>
        <v>0</v>
      </c>
    </row>
    <row r="160" spans="1:8" s="48" customFormat="1" ht="60.75" customHeight="1">
      <c r="A160" s="46" t="s">
        <v>2</v>
      </c>
      <c r="B160" s="46" t="s">
        <v>12</v>
      </c>
      <c r="C160" s="46">
        <f>SUM(C127:C159)</f>
        <v>33</v>
      </c>
      <c r="D160" s="46"/>
      <c r="E160" s="46">
        <f>SUM(E127:E159)</f>
        <v>5112148.359999999</v>
      </c>
      <c r="F160" s="46">
        <f>SUM(F127:F159)</f>
        <v>5112148.359999999</v>
      </c>
      <c r="G160" s="46"/>
      <c r="H160" s="46">
        <f>SUM(H127:H159)</f>
        <v>0</v>
      </c>
    </row>
    <row r="161" spans="1:8" s="4" customFormat="1" ht="60.75" customHeight="1">
      <c r="A161" s="51" t="s">
        <v>215</v>
      </c>
      <c r="B161" s="51"/>
      <c r="C161" s="51">
        <f>C160+C126</f>
        <v>34</v>
      </c>
      <c r="D161" s="51"/>
      <c r="E161" s="51">
        <f>E160+E126</f>
        <v>8617048.36</v>
      </c>
      <c r="F161" s="51">
        <f>F160+F126</f>
        <v>8171925.359999999</v>
      </c>
      <c r="G161" s="51"/>
      <c r="H161" s="52">
        <f>H160+H126</f>
        <v>445123</v>
      </c>
    </row>
    <row r="162" spans="1:8" s="4" customFormat="1" ht="23.25" customHeight="1">
      <c r="A162" s="51"/>
      <c r="B162" s="51"/>
      <c r="C162" s="51"/>
      <c r="D162" s="51"/>
      <c r="E162" s="52"/>
      <c r="F162" s="52"/>
      <c r="G162" s="52"/>
      <c r="H162" s="52"/>
    </row>
    <row r="163" spans="1:8" s="35" customFormat="1" ht="109.5" customHeight="1">
      <c r="A163" s="36" t="s">
        <v>218</v>
      </c>
      <c r="B163" s="36" t="s">
        <v>12</v>
      </c>
      <c r="C163" s="36">
        <v>1</v>
      </c>
      <c r="D163" s="37" t="s">
        <v>219</v>
      </c>
      <c r="E163" s="38">
        <v>55000</v>
      </c>
      <c r="F163" s="38">
        <v>55000</v>
      </c>
      <c r="G163" s="37" t="s">
        <v>220</v>
      </c>
      <c r="H163" s="38">
        <f>E163-F163</f>
        <v>0</v>
      </c>
    </row>
    <row r="164" spans="1:8" s="48" customFormat="1" ht="60.75" customHeight="1">
      <c r="A164" s="46" t="s">
        <v>221</v>
      </c>
      <c r="B164" s="46" t="s">
        <v>12</v>
      </c>
      <c r="C164" s="46">
        <f>SUM(C163)</f>
        <v>1</v>
      </c>
      <c r="D164" s="46"/>
      <c r="E164" s="47">
        <f>SUM(E163)</f>
        <v>55000</v>
      </c>
      <c r="F164" s="47">
        <f>SUM(F163)</f>
        <v>55000</v>
      </c>
      <c r="G164" s="47"/>
      <c r="H164" s="47">
        <f>SUM(H163)</f>
        <v>0</v>
      </c>
    </row>
    <row r="165" spans="1:8" s="4" customFormat="1" ht="60.75" customHeight="1">
      <c r="A165" s="51"/>
      <c r="B165" s="51"/>
      <c r="C165" s="51"/>
      <c r="D165" s="51"/>
      <c r="E165" s="52"/>
      <c r="F165" s="52"/>
      <c r="G165" s="52"/>
      <c r="H165" s="52"/>
    </row>
    <row r="166" spans="1:8" s="35" customFormat="1" ht="109.5" customHeight="1">
      <c r="A166" s="36" t="s">
        <v>222</v>
      </c>
      <c r="B166" s="36" t="s">
        <v>12</v>
      </c>
      <c r="C166" s="36">
        <v>1</v>
      </c>
      <c r="D166" s="37" t="s">
        <v>223</v>
      </c>
      <c r="E166" s="38">
        <v>12100</v>
      </c>
      <c r="F166" s="38">
        <v>12100</v>
      </c>
      <c r="G166" s="37" t="s">
        <v>224</v>
      </c>
      <c r="H166" s="38">
        <f>E166-F166</f>
        <v>0</v>
      </c>
    </row>
    <row r="167" spans="1:8" s="48" customFormat="1" ht="60.75" customHeight="1">
      <c r="A167" s="46" t="s">
        <v>225</v>
      </c>
      <c r="B167" s="46" t="s">
        <v>12</v>
      </c>
      <c r="C167" s="46">
        <f>SUM(C166)</f>
        <v>1</v>
      </c>
      <c r="D167" s="46"/>
      <c r="E167" s="47">
        <f>SUM(E166)</f>
        <v>12100</v>
      </c>
      <c r="F167" s="47">
        <f>SUM(F166)</f>
        <v>12100</v>
      </c>
      <c r="G167" s="47"/>
      <c r="H167" s="47">
        <f>SUM(H166)</f>
        <v>0</v>
      </c>
    </row>
    <row r="168" spans="1:8" s="4" customFormat="1" ht="26.25" customHeight="1">
      <c r="A168" s="51"/>
      <c r="B168" s="51"/>
      <c r="C168" s="51"/>
      <c r="D168" s="51"/>
      <c r="E168" s="52"/>
      <c r="F168" s="52"/>
      <c r="G168" s="52"/>
      <c r="H168" s="52"/>
    </row>
    <row r="169" spans="1:8" s="35" customFormat="1" ht="170.25" customHeight="1">
      <c r="A169" s="36" t="s">
        <v>226</v>
      </c>
      <c r="B169" s="36" t="s">
        <v>227</v>
      </c>
      <c r="C169" s="36">
        <v>1</v>
      </c>
      <c r="D169" s="37" t="s">
        <v>228</v>
      </c>
      <c r="E169" s="38">
        <v>350000</v>
      </c>
      <c r="F169" s="38">
        <v>344750</v>
      </c>
      <c r="G169" s="37" t="s">
        <v>229</v>
      </c>
      <c r="H169" s="38">
        <f>E169-F169</f>
        <v>5250</v>
      </c>
    </row>
    <row r="170" spans="1:9" s="4" customFormat="1" ht="54" customHeight="1">
      <c r="A170" s="43" t="s">
        <v>232</v>
      </c>
      <c r="B170" s="43" t="s">
        <v>147</v>
      </c>
      <c r="C170" s="43">
        <f>SUM(C169)</f>
        <v>1</v>
      </c>
      <c r="D170" s="43"/>
      <c r="E170" s="44">
        <f>SUM(E169)</f>
        <v>350000</v>
      </c>
      <c r="F170" s="44">
        <f>SUM(F169)</f>
        <v>344750</v>
      </c>
      <c r="G170" s="44"/>
      <c r="H170" s="44">
        <f>SUM(H169)</f>
        <v>5250</v>
      </c>
      <c r="I170" s="43"/>
    </row>
    <row r="171" spans="1:8" s="4" customFormat="1" ht="24.75" customHeight="1">
      <c r="A171" s="51"/>
      <c r="B171" s="51"/>
      <c r="C171" s="51"/>
      <c r="D171" s="51"/>
      <c r="E171" s="52"/>
      <c r="F171" s="52"/>
      <c r="G171" s="52"/>
      <c r="H171" s="52"/>
    </row>
    <row r="172" spans="1:8" s="35" customFormat="1" ht="81" customHeight="1">
      <c r="A172" s="36" t="s">
        <v>258</v>
      </c>
      <c r="B172" s="36" t="s">
        <v>259</v>
      </c>
      <c r="C172" s="36">
        <v>1</v>
      </c>
      <c r="D172" s="37" t="s">
        <v>233</v>
      </c>
      <c r="E172" s="38">
        <v>15000</v>
      </c>
      <c r="F172" s="38">
        <v>15000</v>
      </c>
      <c r="G172" s="37" t="s">
        <v>234</v>
      </c>
      <c r="H172" s="38">
        <f>E172-F172</f>
        <v>0</v>
      </c>
    </row>
    <row r="173" spans="1:8" s="35" customFormat="1" ht="81" customHeight="1">
      <c r="A173" s="36" t="s">
        <v>258</v>
      </c>
      <c r="B173" s="36" t="s">
        <v>259</v>
      </c>
      <c r="C173" s="36">
        <v>1</v>
      </c>
      <c r="D173" s="37" t="s">
        <v>235</v>
      </c>
      <c r="E173" s="38">
        <v>6000</v>
      </c>
      <c r="F173" s="38">
        <v>6000</v>
      </c>
      <c r="G173" s="37" t="s">
        <v>236</v>
      </c>
      <c r="H173" s="38">
        <f aca="true" t="shared" si="6" ref="H173:H186">E173-F173</f>
        <v>0</v>
      </c>
    </row>
    <row r="174" spans="1:8" s="35" customFormat="1" ht="81" customHeight="1">
      <c r="A174" s="36" t="s">
        <v>258</v>
      </c>
      <c r="B174" s="36" t="s">
        <v>259</v>
      </c>
      <c r="C174" s="36">
        <v>1</v>
      </c>
      <c r="D174" s="37" t="s">
        <v>237</v>
      </c>
      <c r="E174" s="38">
        <v>3600</v>
      </c>
      <c r="F174" s="38">
        <v>3600</v>
      </c>
      <c r="G174" s="37" t="s">
        <v>238</v>
      </c>
      <c r="H174" s="38">
        <f t="shared" si="6"/>
        <v>0</v>
      </c>
    </row>
    <row r="175" spans="1:8" s="35" customFormat="1" ht="81" customHeight="1">
      <c r="A175" s="36" t="s">
        <v>258</v>
      </c>
      <c r="B175" s="36" t="s">
        <v>259</v>
      </c>
      <c r="C175" s="36">
        <v>1</v>
      </c>
      <c r="D175" s="37" t="s">
        <v>239</v>
      </c>
      <c r="E175" s="38">
        <v>5019.62</v>
      </c>
      <c r="F175" s="38">
        <v>5019.62</v>
      </c>
      <c r="G175" s="37" t="s">
        <v>240</v>
      </c>
      <c r="H175" s="38">
        <f t="shared" si="6"/>
        <v>0</v>
      </c>
    </row>
    <row r="176" spans="1:8" s="35" customFormat="1" ht="81" customHeight="1">
      <c r="A176" s="36" t="s">
        <v>258</v>
      </c>
      <c r="B176" s="36" t="s">
        <v>259</v>
      </c>
      <c r="C176" s="36">
        <v>1</v>
      </c>
      <c r="D176" s="37" t="s">
        <v>241</v>
      </c>
      <c r="E176" s="38">
        <v>16832.37</v>
      </c>
      <c r="F176" s="38">
        <v>16832.37</v>
      </c>
      <c r="G176" s="37" t="s">
        <v>242</v>
      </c>
      <c r="H176" s="38">
        <f t="shared" si="6"/>
        <v>0</v>
      </c>
    </row>
    <row r="177" spans="1:8" s="35" customFormat="1" ht="117.75" customHeight="1">
      <c r="A177" s="36" t="s">
        <v>258</v>
      </c>
      <c r="B177" s="36" t="s">
        <v>259</v>
      </c>
      <c r="C177" s="36">
        <v>1</v>
      </c>
      <c r="D177" s="37" t="s">
        <v>243</v>
      </c>
      <c r="E177" s="38">
        <v>8000</v>
      </c>
      <c r="F177" s="38">
        <v>8000</v>
      </c>
      <c r="G177" s="37" t="s">
        <v>244</v>
      </c>
      <c r="H177" s="38">
        <f t="shared" si="6"/>
        <v>0</v>
      </c>
    </row>
    <row r="178" spans="1:8" s="35" customFormat="1" ht="81" customHeight="1">
      <c r="A178" s="36" t="s">
        <v>258</v>
      </c>
      <c r="B178" s="36" t="s">
        <v>259</v>
      </c>
      <c r="C178" s="36">
        <v>1</v>
      </c>
      <c r="D178" s="37" t="s">
        <v>245</v>
      </c>
      <c r="E178" s="38">
        <v>3600</v>
      </c>
      <c r="F178" s="38">
        <v>3600</v>
      </c>
      <c r="G178" s="37" t="s">
        <v>238</v>
      </c>
      <c r="H178" s="38">
        <f t="shared" si="6"/>
        <v>0</v>
      </c>
    </row>
    <row r="179" spans="1:8" s="35" customFormat="1" ht="129" customHeight="1">
      <c r="A179" s="36" t="s">
        <v>258</v>
      </c>
      <c r="B179" s="36" t="s">
        <v>259</v>
      </c>
      <c r="C179" s="36">
        <v>1</v>
      </c>
      <c r="D179" s="37" t="s">
        <v>246</v>
      </c>
      <c r="E179" s="38">
        <v>12500</v>
      </c>
      <c r="F179" s="38">
        <v>12500</v>
      </c>
      <c r="G179" s="37" t="s">
        <v>247</v>
      </c>
      <c r="H179" s="38">
        <f t="shared" si="6"/>
        <v>0</v>
      </c>
    </row>
    <row r="180" spans="1:8" s="35" customFormat="1" ht="183.75" customHeight="1">
      <c r="A180" s="36" t="s">
        <v>258</v>
      </c>
      <c r="B180" s="36" t="s">
        <v>259</v>
      </c>
      <c r="C180" s="36">
        <v>1</v>
      </c>
      <c r="D180" s="37" t="s">
        <v>248</v>
      </c>
      <c r="E180" s="38">
        <v>15084</v>
      </c>
      <c r="F180" s="38">
        <v>15084</v>
      </c>
      <c r="G180" s="37" t="s">
        <v>249</v>
      </c>
      <c r="H180" s="38">
        <f t="shared" si="6"/>
        <v>0</v>
      </c>
    </row>
    <row r="181" spans="1:8" s="35" customFormat="1" ht="126.75" customHeight="1">
      <c r="A181" s="36" t="s">
        <v>258</v>
      </c>
      <c r="B181" s="36" t="s">
        <v>259</v>
      </c>
      <c r="C181" s="36">
        <v>1</v>
      </c>
      <c r="D181" s="37" t="s">
        <v>250</v>
      </c>
      <c r="E181" s="38">
        <v>1127</v>
      </c>
      <c r="F181" s="38">
        <v>1127</v>
      </c>
      <c r="G181" s="37" t="s">
        <v>249</v>
      </c>
      <c r="H181" s="38">
        <f t="shared" si="6"/>
        <v>0</v>
      </c>
    </row>
    <row r="182" spans="1:8" s="35" customFormat="1" ht="180" customHeight="1">
      <c r="A182" s="36" t="s">
        <v>258</v>
      </c>
      <c r="B182" s="36" t="s">
        <v>259</v>
      </c>
      <c r="C182" s="36">
        <v>1</v>
      </c>
      <c r="D182" s="37" t="s">
        <v>251</v>
      </c>
      <c r="E182" s="38">
        <v>19072</v>
      </c>
      <c r="F182" s="38">
        <v>19072</v>
      </c>
      <c r="G182" s="37" t="s">
        <v>249</v>
      </c>
      <c r="H182" s="38">
        <f t="shared" si="6"/>
        <v>0</v>
      </c>
    </row>
    <row r="183" spans="1:8" s="35" customFormat="1" ht="110.25" customHeight="1">
      <c r="A183" s="36" t="s">
        <v>258</v>
      </c>
      <c r="B183" s="36" t="s">
        <v>259</v>
      </c>
      <c r="C183" s="36">
        <v>1</v>
      </c>
      <c r="D183" s="37" t="s">
        <v>252</v>
      </c>
      <c r="E183" s="38">
        <v>20479</v>
      </c>
      <c r="F183" s="38">
        <v>20479</v>
      </c>
      <c r="G183" s="37" t="s">
        <v>249</v>
      </c>
      <c r="H183" s="38">
        <f t="shared" si="6"/>
        <v>0</v>
      </c>
    </row>
    <row r="184" spans="1:8" s="35" customFormat="1" ht="137.25" customHeight="1">
      <c r="A184" s="36" t="s">
        <v>258</v>
      </c>
      <c r="B184" s="36" t="s">
        <v>259</v>
      </c>
      <c r="C184" s="36">
        <v>1</v>
      </c>
      <c r="D184" s="37" t="s">
        <v>253</v>
      </c>
      <c r="E184" s="38">
        <v>107877</v>
      </c>
      <c r="F184" s="38">
        <v>107877</v>
      </c>
      <c r="G184" s="37" t="s">
        <v>254</v>
      </c>
      <c r="H184" s="38">
        <f t="shared" si="6"/>
        <v>0</v>
      </c>
    </row>
    <row r="185" spans="1:8" s="35" customFormat="1" ht="147" customHeight="1">
      <c r="A185" s="36" t="s">
        <v>258</v>
      </c>
      <c r="B185" s="36" t="s">
        <v>259</v>
      </c>
      <c r="C185" s="36">
        <v>1</v>
      </c>
      <c r="D185" s="37" t="s">
        <v>255</v>
      </c>
      <c r="E185" s="38">
        <v>85931</v>
      </c>
      <c r="F185" s="38">
        <v>85931</v>
      </c>
      <c r="G185" s="37" t="s">
        <v>256</v>
      </c>
      <c r="H185" s="38">
        <f t="shared" si="6"/>
        <v>0</v>
      </c>
    </row>
    <row r="186" spans="1:8" s="35" customFormat="1" ht="149.25" customHeight="1">
      <c r="A186" s="36" t="s">
        <v>258</v>
      </c>
      <c r="B186" s="36" t="s">
        <v>259</v>
      </c>
      <c r="C186" s="36">
        <v>1</v>
      </c>
      <c r="D186" s="37" t="s">
        <v>257</v>
      </c>
      <c r="E186" s="38">
        <v>79047</v>
      </c>
      <c r="F186" s="38">
        <v>79047</v>
      </c>
      <c r="G186" s="37" t="s">
        <v>256</v>
      </c>
      <c r="H186" s="38">
        <f t="shared" si="6"/>
        <v>0</v>
      </c>
    </row>
    <row r="187" spans="1:8" s="4" customFormat="1" ht="60.75" customHeight="1">
      <c r="A187" s="46" t="s">
        <v>260</v>
      </c>
      <c r="B187" s="46" t="s">
        <v>12</v>
      </c>
      <c r="C187" s="46">
        <f>SUM(C172:C186)</f>
        <v>15</v>
      </c>
      <c r="D187" s="46"/>
      <c r="E187" s="46">
        <f>SUM(E172:E186)</f>
        <v>399168.99</v>
      </c>
      <c r="F187" s="46">
        <f>SUM(F172:F186)</f>
        <v>399168.99</v>
      </c>
      <c r="G187" s="46"/>
      <c r="H187" s="46">
        <f>SUM(H172:H186)</f>
        <v>0</v>
      </c>
    </row>
    <row r="188" spans="1:8" s="4" customFormat="1" ht="20.25" customHeight="1">
      <c r="A188" s="51"/>
      <c r="B188" s="51"/>
      <c r="C188" s="51"/>
      <c r="D188" s="51"/>
      <c r="E188" s="52"/>
      <c r="F188" s="52"/>
      <c r="G188" s="52"/>
      <c r="H188" s="52"/>
    </row>
    <row r="189" spans="1:8" s="35" customFormat="1" ht="90" customHeight="1">
      <c r="A189" s="36" t="s">
        <v>261</v>
      </c>
      <c r="B189" s="36" t="s">
        <v>213</v>
      </c>
      <c r="C189" s="36">
        <v>1</v>
      </c>
      <c r="D189" s="37" t="s">
        <v>262</v>
      </c>
      <c r="E189" s="38">
        <v>300000</v>
      </c>
      <c r="F189" s="38">
        <v>299000</v>
      </c>
      <c r="G189" s="37" t="s">
        <v>263</v>
      </c>
      <c r="H189" s="38">
        <f>E189-F189</f>
        <v>1000</v>
      </c>
    </row>
    <row r="190" spans="1:8" s="4" customFormat="1" ht="53.25" customHeight="1">
      <c r="A190" s="53" t="s">
        <v>264</v>
      </c>
      <c r="B190" s="53" t="s">
        <v>214</v>
      </c>
      <c r="C190" s="53">
        <f aca="true" t="shared" si="7" ref="C190:H190">SUM(C189)</f>
        <v>1</v>
      </c>
      <c r="D190" s="53">
        <f t="shared" si="7"/>
        <v>0</v>
      </c>
      <c r="E190" s="57">
        <f t="shared" si="7"/>
        <v>300000</v>
      </c>
      <c r="F190" s="57">
        <f t="shared" si="7"/>
        <v>299000</v>
      </c>
      <c r="G190" s="57">
        <f t="shared" si="7"/>
        <v>0</v>
      </c>
      <c r="H190" s="57">
        <f t="shared" si="7"/>
        <v>1000</v>
      </c>
    </row>
    <row r="191" spans="1:8" s="4" customFormat="1" ht="60.75" customHeight="1">
      <c r="A191" s="51"/>
      <c r="B191" s="51"/>
      <c r="C191" s="51"/>
      <c r="D191" s="51"/>
      <c r="E191" s="52"/>
      <c r="F191" s="52"/>
      <c r="G191" s="52"/>
      <c r="H191" s="52"/>
    </row>
    <row r="192" spans="1:8" s="4" customFormat="1" ht="27.75" customHeight="1">
      <c r="A192" s="14" t="s">
        <v>324</v>
      </c>
      <c r="B192" s="97"/>
      <c r="C192" s="97">
        <f>C198</f>
        <v>168</v>
      </c>
      <c r="D192" s="97"/>
      <c r="E192" s="10">
        <f>E198</f>
        <v>20732479.18</v>
      </c>
      <c r="F192" s="10">
        <f>F198</f>
        <v>19357217.71</v>
      </c>
      <c r="G192" s="10"/>
      <c r="H192" s="10">
        <f>H198</f>
        <v>1375261.4700000002</v>
      </c>
    </row>
    <row r="193" spans="1:7" s="4" customFormat="1" ht="27.75" customHeight="1">
      <c r="A193" s="84"/>
      <c r="B193" s="85"/>
      <c r="C193" s="85" t="s">
        <v>325</v>
      </c>
      <c r="D193" s="23"/>
      <c r="E193" s="86"/>
      <c r="F193" s="86"/>
      <c r="G193" s="75"/>
    </row>
    <row r="194" spans="2:8" s="4" customFormat="1" ht="51.75" customHeight="1">
      <c r="B194" s="80"/>
      <c r="C194" s="87">
        <f>C26+C126+C190</f>
        <v>5</v>
      </c>
      <c r="D194" s="87" t="s">
        <v>213</v>
      </c>
      <c r="E194" s="87">
        <f>E26+E126+E190</f>
        <v>6389828.16</v>
      </c>
      <c r="F194" s="87">
        <f>F26+F126+F190</f>
        <v>5402126</v>
      </c>
      <c r="G194" s="87"/>
      <c r="H194" s="87">
        <f>H26+H126+H190</f>
        <v>987702.1600000001</v>
      </c>
    </row>
    <row r="195" spans="2:8" s="4" customFormat="1" ht="55.5" customHeight="1">
      <c r="B195" s="80"/>
      <c r="C195" s="88">
        <f>C33+C47</f>
        <v>7</v>
      </c>
      <c r="D195" s="88" t="s">
        <v>144</v>
      </c>
      <c r="E195" s="89">
        <f>E33+E47</f>
        <v>5667488</v>
      </c>
      <c r="F195" s="89">
        <f>F33+F47</f>
        <v>5444605</v>
      </c>
      <c r="G195" s="88"/>
      <c r="H195" s="89">
        <f>H33+H47</f>
        <v>222883</v>
      </c>
    </row>
    <row r="196" spans="2:8" s="4" customFormat="1" ht="59.25" customHeight="1">
      <c r="B196" s="80"/>
      <c r="C196" s="90">
        <f>C36+C61+C170</f>
        <v>16</v>
      </c>
      <c r="D196" s="90" t="s">
        <v>147</v>
      </c>
      <c r="E196" s="91">
        <f>E36+E61+E170</f>
        <v>945173.2</v>
      </c>
      <c r="F196" s="91">
        <f>F36+F61+F170</f>
        <v>783496.89</v>
      </c>
      <c r="G196" s="90"/>
      <c r="H196" s="90">
        <f>H36+H61+H170</f>
        <v>161676.31</v>
      </c>
    </row>
    <row r="197" spans="2:8" s="4" customFormat="1" ht="69" customHeight="1">
      <c r="B197" s="80"/>
      <c r="C197" s="92">
        <f>C21+C43+C118+C123+C160+C164+C167+C187</f>
        <v>140</v>
      </c>
      <c r="D197" s="92" t="s">
        <v>12</v>
      </c>
      <c r="E197" s="96">
        <f>E21+E43+E118+E123+E160+E164+E167+E187</f>
        <v>7729989.819999999</v>
      </c>
      <c r="F197" s="96">
        <f>F21+F43+F118+F123+F160+F164+F167+F187</f>
        <v>7726989.819999999</v>
      </c>
      <c r="G197" s="92"/>
      <c r="H197" s="96">
        <f>H21+H43+H118+H123+H160+H164+H167+H187</f>
        <v>3000</v>
      </c>
    </row>
    <row r="198" spans="1:8" s="4" customFormat="1" ht="35.25" customHeight="1">
      <c r="A198" s="93"/>
      <c r="B198" s="1"/>
      <c r="C198" s="1">
        <f>SUM(C194:C197)</f>
        <v>168</v>
      </c>
      <c r="D198" s="1"/>
      <c r="E198" s="1">
        <f>SUM(E194:E197)</f>
        <v>20732479.18</v>
      </c>
      <c r="F198" s="1">
        <f>SUM(F194:F197)</f>
        <v>19357217.71</v>
      </c>
      <c r="G198" s="1"/>
      <c r="H198" s="1">
        <f>SUM(H194:H197)</f>
        <v>1375261.4700000002</v>
      </c>
    </row>
    <row r="199" spans="1:8" s="4" customFormat="1" ht="60.75" customHeight="1">
      <c r="A199" s="51"/>
      <c r="B199" s="51"/>
      <c r="C199" s="51"/>
      <c r="D199" s="51"/>
      <c r="E199" s="52"/>
      <c r="F199" s="52"/>
      <c r="G199" s="52"/>
      <c r="H199" s="52"/>
    </row>
    <row r="200" spans="1:8" s="4" customFormat="1" ht="60.75" customHeight="1">
      <c r="A200" s="51"/>
      <c r="B200" s="51"/>
      <c r="C200" s="51"/>
      <c r="D200" s="51"/>
      <c r="E200" s="52"/>
      <c r="F200" s="52"/>
      <c r="G200" s="52"/>
      <c r="H200" s="52"/>
    </row>
    <row r="201" spans="1:8" s="4" customFormat="1" ht="60.75" customHeight="1">
      <c r="A201" s="51"/>
      <c r="B201" s="51"/>
      <c r="C201" s="51"/>
      <c r="D201" s="51"/>
      <c r="E201" s="52"/>
      <c r="F201" s="52"/>
      <c r="G201" s="52"/>
      <c r="H201" s="52"/>
    </row>
    <row r="202" spans="1:8" s="4" customFormat="1" ht="60.75" customHeight="1">
      <c r="A202" s="51"/>
      <c r="B202" s="51"/>
      <c r="C202" s="51"/>
      <c r="D202" s="51"/>
      <c r="E202" s="52"/>
      <c r="F202" s="52"/>
      <c r="G202" s="52"/>
      <c r="H202" s="52"/>
    </row>
    <row r="203" spans="1:8" ht="26.25" customHeight="1">
      <c r="A203" s="7"/>
      <c r="B203" s="1"/>
      <c r="C203" s="7"/>
      <c r="D203" s="7"/>
      <c r="E203" s="2"/>
      <c r="F203" s="2"/>
      <c r="G203" s="13"/>
      <c r="H203" s="13"/>
    </row>
    <row r="204" spans="1:8" s="27" customFormat="1" ht="30" customHeight="1">
      <c r="A204" s="94" t="s">
        <v>5</v>
      </c>
      <c r="B204" s="94"/>
      <c r="C204" s="94"/>
      <c r="D204" s="94"/>
      <c r="E204" s="94"/>
      <c r="F204" s="94"/>
      <c r="G204" s="26"/>
      <c r="H204" s="26"/>
    </row>
    <row r="205" spans="1:8" s="31" customFormat="1" ht="153.75" customHeight="1">
      <c r="A205" s="28" t="s">
        <v>0</v>
      </c>
      <c r="B205" s="28" t="s">
        <v>231</v>
      </c>
      <c r="C205" s="28" t="s">
        <v>7</v>
      </c>
      <c r="D205" s="28" t="s">
        <v>3</v>
      </c>
      <c r="E205" s="29" t="s">
        <v>6</v>
      </c>
      <c r="F205" s="29"/>
      <c r="G205" s="30" t="s">
        <v>4</v>
      </c>
      <c r="H205" s="30"/>
    </row>
    <row r="206" spans="1:8" s="35" customFormat="1" ht="83.25" customHeight="1">
      <c r="A206" s="36" t="s">
        <v>37</v>
      </c>
      <c r="B206" s="36" t="s">
        <v>145</v>
      </c>
      <c r="C206" s="36">
        <v>1</v>
      </c>
      <c r="D206" s="37" t="s">
        <v>148</v>
      </c>
      <c r="E206" s="38">
        <v>42000</v>
      </c>
      <c r="F206" s="38"/>
      <c r="G206" s="37" t="s">
        <v>149</v>
      </c>
      <c r="H206" s="38"/>
    </row>
    <row r="207" spans="1:8" s="35" customFormat="1" ht="83.25" customHeight="1">
      <c r="A207" s="36" t="s">
        <v>37</v>
      </c>
      <c r="B207" s="36" t="s">
        <v>145</v>
      </c>
      <c r="C207" s="36">
        <v>1</v>
      </c>
      <c r="D207" s="37" t="s">
        <v>148</v>
      </c>
      <c r="E207" s="38">
        <v>43800</v>
      </c>
      <c r="F207" s="38"/>
      <c r="G207" s="37" t="s">
        <v>149</v>
      </c>
      <c r="H207" s="38"/>
    </row>
    <row r="208" spans="1:8" s="35" customFormat="1" ht="143.25" customHeight="1">
      <c r="A208" s="36" t="s">
        <v>37</v>
      </c>
      <c r="B208" s="36" t="s">
        <v>145</v>
      </c>
      <c r="C208" s="36">
        <v>1</v>
      </c>
      <c r="D208" s="37" t="s">
        <v>150</v>
      </c>
      <c r="E208" s="38">
        <v>59071</v>
      </c>
      <c r="F208" s="38"/>
      <c r="G208" s="37" t="s">
        <v>151</v>
      </c>
      <c r="H208" s="38"/>
    </row>
    <row r="209" spans="1:8" s="35" customFormat="1" ht="83.25" customHeight="1">
      <c r="A209" s="36" t="s">
        <v>37</v>
      </c>
      <c r="B209" s="36" t="s">
        <v>145</v>
      </c>
      <c r="C209" s="36">
        <v>1</v>
      </c>
      <c r="D209" s="37" t="s">
        <v>152</v>
      </c>
      <c r="E209" s="38">
        <v>42415</v>
      </c>
      <c r="F209" s="38"/>
      <c r="G209" s="37" t="s">
        <v>151</v>
      </c>
      <c r="H209" s="38"/>
    </row>
    <row r="210" spans="1:8" s="35" customFormat="1" ht="95.25" customHeight="1">
      <c r="A210" s="36" t="s">
        <v>37</v>
      </c>
      <c r="B210" s="36" t="s">
        <v>145</v>
      </c>
      <c r="C210" s="36">
        <v>1</v>
      </c>
      <c r="D210" s="37" t="s">
        <v>153</v>
      </c>
      <c r="E210" s="38">
        <v>36150</v>
      </c>
      <c r="F210" s="38"/>
      <c r="G210" s="37" t="s">
        <v>151</v>
      </c>
      <c r="H210" s="38"/>
    </row>
    <row r="211" spans="1:7" s="50" customFormat="1" ht="42.75" customHeight="1">
      <c r="A211" s="6" t="s">
        <v>2</v>
      </c>
      <c r="B211" s="6"/>
      <c r="C211" s="6">
        <f>SUM(C206:C210)</f>
        <v>5</v>
      </c>
      <c r="D211" s="6"/>
      <c r="E211" s="10">
        <f>SUM(E206:E210)</f>
        <v>223436</v>
      </c>
      <c r="F211" s="10"/>
      <c r="G211" s="6"/>
    </row>
    <row r="212" spans="1:8" s="35" customFormat="1" ht="51" customHeight="1">
      <c r="A212" s="36" t="s">
        <v>265</v>
      </c>
      <c r="B212" s="36" t="s">
        <v>266</v>
      </c>
      <c r="C212" s="36">
        <v>1</v>
      </c>
      <c r="D212" s="37" t="s">
        <v>267</v>
      </c>
      <c r="E212" s="38">
        <v>20340</v>
      </c>
      <c r="F212" s="38"/>
      <c r="G212" s="37" t="s">
        <v>268</v>
      </c>
      <c r="H212" s="38"/>
    </row>
    <row r="213" spans="1:8" s="35" customFormat="1" ht="57" customHeight="1">
      <c r="A213" s="36" t="s">
        <v>265</v>
      </c>
      <c r="B213" s="36" t="s">
        <v>266</v>
      </c>
      <c r="C213" s="36">
        <v>1</v>
      </c>
      <c r="D213" s="37" t="s">
        <v>267</v>
      </c>
      <c r="E213" s="38">
        <v>14000</v>
      </c>
      <c r="F213" s="38"/>
      <c r="G213" s="37" t="s">
        <v>269</v>
      </c>
      <c r="H213" s="38"/>
    </row>
    <row r="214" spans="1:7" s="50" customFormat="1" ht="42.75" customHeight="1">
      <c r="A214" s="6" t="s">
        <v>2</v>
      </c>
      <c r="B214" s="6"/>
      <c r="C214" s="6">
        <f>SUM(C212:C213)</f>
        <v>2</v>
      </c>
      <c r="D214" s="6"/>
      <c r="E214" s="10">
        <f>SUM(E212:E213)</f>
        <v>34340</v>
      </c>
      <c r="F214" s="10"/>
      <c r="G214" s="6"/>
    </row>
    <row r="215" spans="1:8" s="35" customFormat="1" ht="148.5" customHeight="1">
      <c r="A215" s="36" t="s">
        <v>159</v>
      </c>
      <c r="B215" s="36" t="s">
        <v>213</v>
      </c>
      <c r="C215" s="36">
        <v>2</v>
      </c>
      <c r="D215" s="37" t="s">
        <v>216</v>
      </c>
      <c r="E215" s="38">
        <v>4648410</v>
      </c>
      <c r="F215" s="38"/>
      <c r="G215" s="37" t="s">
        <v>217</v>
      </c>
      <c r="H215" s="38"/>
    </row>
    <row r="216" spans="1:8" s="35" customFormat="1" ht="148.5" customHeight="1">
      <c r="A216" s="36" t="s">
        <v>226</v>
      </c>
      <c r="B216" s="36" t="s">
        <v>227</v>
      </c>
      <c r="C216" s="36">
        <v>1</v>
      </c>
      <c r="D216" s="37" t="s">
        <v>228</v>
      </c>
      <c r="E216" s="38">
        <v>350000</v>
      </c>
      <c r="F216" s="38"/>
      <c r="G216" s="37" t="s">
        <v>230</v>
      </c>
      <c r="H216" s="38"/>
    </row>
    <row r="217" spans="1:8" s="11" customFormat="1" ht="28.5" customHeight="1">
      <c r="A217" s="20"/>
      <c r="B217" s="1"/>
      <c r="C217" s="20"/>
      <c r="D217" s="16"/>
      <c r="E217" s="12"/>
      <c r="F217" s="2"/>
      <c r="G217" s="13"/>
      <c r="H217" s="13"/>
    </row>
    <row r="218" spans="1:8" s="35" customFormat="1" ht="90" customHeight="1">
      <c r="A218" s="36" t="s">
        <v>270</v>
      </c>
      <c r="B218" s="36" t="s">
        <v>214</v>
      </c>
      <c r="C218" s="36">
        <v>1</v>
      </c>
      <c r="D218" s="37" t="s">
        <v>306</v>
      </c>
      <c r="E218" s="38">
        <v>364000</v>
      </c>
      <c r="F218" s="36"/>
      <c r="G218" s="37" t="s">
        <v>307</v>
      </c>
      <c r="H218" s="38"/>
    </row>
    <row r="219" spans="1:8" s="35" customFormat="1" ht="90" customHeight="1">
      <c r="A219" s="36" t="s">
        <v>270</v>
      </c>
      <c r="B219" s="36" t="s">
        <v>214</v>
      </c>
      <c r="C219" s="36">
        <v>1</v>
      </c>
      <c r="D219" s="37" t="s">
        <v>286</v>
      </c>
      <c r="E219" s="38">
        <v>1090000</v>
      </c>
      <c r="F219" s="36"/>
      <c r="G219" s="37" t="s">
        <v>308</v>
      </c>
      <c r="H219" s="38"/>
    </row>
    <row r="220" spans="1:8" s="35" customFormat="1" ht="90" customHeight="1">
      <c r="A220" s="36" t="s">
        <v>270</v>
      </c>
      <c r="B220" s="36" t="s">
        <v>214</v>
      </c>
      <c r="C220" s="36">
        <v>1</v>
      </c>
      <c r="D220" s="37" t="s">
        <v>309</v>
      </c>
      <c r="E220" s="38">
        <v>4000000</v>
      </c>
      <c r="F220" s="36"/>
      <c r="G220" s="37" t="s">
        <v>310</v>
      </c>
      <c r="H220" s="38"/>
    </row>
    <row r="221" spans="1:8" s="35" customFormat="1" ht="90" customHeight="1">
      <c r="A221" s="36" t="s">
        <v>270</v>
      </c>
      <c r="B221" s="36" t="s">
        <v>214</v>
      </c>
      <c r="C221" s="36">
        <v>3</v>
      </c>
      <c r="D221" s="37" t="s">
        <v>311</v>
      </c>
      <c r="E221" s="38">
        <v>26000</v>
      </c>
      <c r="F221" s="36"/>
      <c r="G221" s="37" t="s">
        <v>308</v>
      </c>
      <c r="H221" s="38"/>
    </row>
    <row r="222" spans="1:8" s="35" customFormat="1" ht="90" customHeight="1">
      <c r="A222" s="36" t="s">
        <v>270</v>
      </c>
      <c r="B222" s="36" t="s">
        <v>214</v>
      </c>
      <c r="C222" s="36">
        <v>3</v>
      </c>
      <c r="D222" s="37" t="s">
        <v>311</v>
      </c>
      <c r="E222" s="38">
        <v>14000</v>
      </c>
      <c r="F222" s="36"/>
      <c r="G222" s="37" t="s">
        <v>308</v>
      </c>
      <c r="H222" s="38"/>
    </row>
    <row r="223" spans="1:8" s="35" customFormat="1" ht="90" customHeight="1">
      <c r="A223" s="36" t="s">
        <v>270</v>
      </c>
      <c r="B223" s="36" t="s">
        <v>214</v>
      </c>
      <c r="C223" s="36">
        <v>2</v>
      </c>
      <c r="D223" s="37" t="s">
        <v>312</v>
      </c>
      <c r="E223" s="38">
        <v>12000</v>
      </c>
      <c r="F223" s="36"/>
      <c r="G223" s="37" t="s">
        <v>308</v>
      </c>
      <c r="H223" s="38"/>
    </row>
    <row r="224" spans="1:8" s="35" customFormat="1" ht="90" customHeight="1">
      <c r="A224" s="36" t="s">
        <v>270</v>
      </c>
      <c r="B224" s="36" t="s">
        <v>214</v>
      </c>
      <c r="C224" s="36">
        <v>1</v>
      </c>
      <c r="D224" s="37" t="s">
        <v>313</v>
      </c>
      <c r="E224" s="38">
        <v>187500</v>
      </c>
      <c r="F224" s="36"/>
      <c r="G224" s="37" t="s">
        <v>314</v>
      </c>
      <c r="H224" s="38"/>
    </row>
    <row r="225" spans="1:8" s="35" customFormat="1" ht="90" customHeight="1">
      <c r="A225" s="36" t="s">
        <v>270</v>
      </c>
      <c r="B225" s="36" t="s">
        <v>214</v>
      </c>
      <c r="C225" s="36">
        <v>1</v>
      </c>
      <c r="D225" s="37" t="s">
        <v>271</v>
      </c>
      <c r="E225" s="38">
        <v>2102428.16</v>
      </c>
      <c r="F225" s="36"/>
      <c r="G225" s="37" t="s">
        <v>315</v>
      </c>
      <c r="H225" s="38"/>
    </row>
    <row r="226" spans="1:8" s="35" customFormat="1" ht="90" customHeight="1">
      <c r="A226" s="36" t="s">
        <v>270</v>
      </c>
      <c r="B226" s="36" t="s">
        <v>214</v>
      </c>
      <c r="C226" s="36">
        <v>1</v>
      </c>
      <c r="D226" s="37" t="s">
        <v>316</v>
      </c>
      <c r="E226" s="38">
        <v>460900</v>
      </c>
      <c r="F226" s="36"/>
      <c r="G226" s="37" t="s">
        <v>317</v>
      </c>
      <c r="H226" s="38"/>
    </row>
    <row r="227" spans="1:8" s="35" customFormat="1" ht="90" customHeight="1">
      <c r="A227" s="36" t="s">
        <v>270</v>
      </c>
      <c r="B227" s="36" t="s">
        <v>214</v>
      </c>
      <c r="C227" s="36">
        <v>2</v>
      </c>
      <c r="D227" s="37" t="s">
        <v>309</v>
      </c>
      <c r="E227" s="38">
        <v>3000000</v>
      </c>
      <c r="F227" s="36"/>
      <c r="G227" s="37" t="s">
        <v>308</v>
      </c>
      <c r="H227" s="38"/>
    </row>
    <row r="228" spans="1:8" s="35" customFormat="1" ht="90" customHeight="1">
      <c r="A228" s="36" t="s">
        <v>270</v>
      </c>
      <c r="B228" s="36" t="s">
        <v>214</v>
      </c>
      <c r="C228" s="36">
        <v>1</v>
      </c>
      <c r="D228" s="37" t="s">
        <v>312</v>
      </c>
      <c r="E228" s="38">
        <v>12000</v>
      </c>
      <c r="F228" s="36"/>
      <c r="G228" s="37" t="s">
        <v>315</v>
      </c>
      <c r="H228" s="38"/>
    </row>
    <row r="229" spans="1:8" s="35" customFormat="1" ht="90" customHeight="1">
      <c r="A229" s="36" t="s">
        <v>270</v>
      </c>
      <c r="B229" s="36" t="s">
        <v>214</v>
      </c>
      <c r="C229" s="36">
        <v>1</v>
      </c>
      <c r="D229" s="37" t="s">
        <v>318</v>
      </c>
      <c r="E229" s="38">
        <v>220657</v>
      </c>
      <c r="F229" s="36"/>
      <c r="G229" s="37" t="s">
        <v>308</v>
      </c>
      <c r="H229" s="38"/>
    </row>
    <row r="230" spans="1:8" s="35" customFormat="1" ht="90" customHeight="1">
      <c r="A230" s="36" t="s">
        <v>270</v>
      </c>
      <c r="B230" s="36" t="s">
        <v>145</v>
      </c>
      <c r="C230" s="36">
        <v>1</v>
      </c>
      <c r="D230" s="37" t="s">
        <v>319</v>
      </c>
      <c r="E230" s="38">
        <v>12000</v>
      </c>
      <c r="F230" s="36"/>
      <c r="G230" s="37" t="s">
        <v>317</v>
      </c>
      <c r="H230" s="38"/>
    </row>
    <row r="231" spans="1:8" s="35" customFormat="1" ht="90" customHeight="1">
      <c r="A231" s="36" t="s">
        <v>270</v>
      </c>
      <c r="B231" s="36" t="s">
        <v>145</v>
      </c>
      <c r="C231" s="36">
        <v>1</v>
      </c>
      <c r="D231" s="37" t="s">
        <v>320</v>
      </c>
      <c r="E231" s="38">
        <v>20500</v>
      </c>
      <c r="F231" s="36"/>
      <c r="G231" s="37" t="s">
        <v>308</v>
      </c>
      <c r="H231" s="38"/>
    </row>
    <row r="232" spans="1:8" s="35" customFormat="1" ht="90" customHeight="1">
      <c r="A232" s="36" t="s">
        <v>270</v>
      </c>
      <c r="B232" s="36" t="s">
        <v>145</v>
      </c>
      <c r="C232" s="36">
        <v>2</v>
      </c>
      <c r="D232" s="37" t="s">
        <v>321</v>
      </c>
      <c r="E232" s="38">
        <v>32327</v>
      </c>
      <c r="F232" s="36"/>
      <c r="G232" s="37" t="s">
        <v>308</v>
      </c>
      <c r="H232" s="38"/>
    </row>
    <row r="233" spans="1:8" s="35" customFormat="1" ht="90" customHeight="1">
      <c r="A233" s="36" t="s">
        <v>270</v>
      </c>
      <c r="B233" s="36" t="s">
        <v>145</v>
      </c>
      <c r="C233" s="36">
        <v>1</v>
      </c>
      <c r="D233" s="37" t="s">
        <v>322</v>
      </c>
      <c r="E233" s="38">
        <v>20500</v>
      </c>
      <c r="F233" s="36"/>
      <c r="G233" s="37" t="s">
        <v>317</v>
      </c>
      <c r="H233" s="38"/>
    </row>
    <row r="234" spans="1:8" s="35" customFormat="1" ht="90" customHeight="1">
      <c r="A234" s="36" t="s">
        <v>270</v>
      </c>
      <c r="B234" s="36" t="s">
        <v>145</v>
      </c>
      <c r="C234" s="36">
        <v>1</v>
      </c>
      <c r="D234" s="37" t="s">
        <v>319</v>
      </c>
      <c r="E234" s="38">
        <v>12000</v>
      </c>
      <c r="F234" s="36"/>
      <c r="G234" s="37" t="s">
        <v>308</v>
      </c>
      <c r="H234" s="38"/>
    </row>
    <row r="235" spans="1:8" s="35" customFormat="1" ht="90" customHeight="1">
      <c r="A235" s="36" t="s">
        <v>270</v>
      </c>
      <c r="B235" s="36" t="s">
        <v>145</v>
      </c>
      <c r="C235" s="36">
        <v>1</v>
      </c>
      <c r="D235" s="37" t="s">
        <v>319</v>
      </c>
      <c r="E235" s="38">
        <v>16021</v>
      </c>
      <c r="F235" s="36"/>
      <c r="G235" s="37" t="s">
        <v>317</v>
      </c>
      <c r="H235" s="38"/>
    </row>
    <row r="236" spans="1:8" s="35" customFormat="1" ht="90" customHeight="1">
      <c r="A236" s="36" t="s">
        <v>270</v>
      </c>
      <c r="B236" s="36" t="s">
        <v>145</v>
      </c>
      <c r="C236" s="36">
        <v>4</v>
      </c>
      <c r="D236" s="37" t="s">
        <v>323</v>
      </c>
      <c r="E236" s="38">
        <v>17000</v>
      </c>
      <c r="F236" s="36"/>
      <c r="G236" s="37" t="s">
        <v>308</v>
      </c>
      <c r="H236" s="38"/>
    </row>
    <row r="237" spans="1:8" s="35" customFormat="1" ht="90" customHeight="1">
      <c r="A237" s="36" t="s">
        <v>270</v>
      </c>
      <c r="B237" s="36" t="s">
        <v>145</v>
      </c>
      <c r="C237" s="36">
        <v>2</v>
      </c>
      <c r="D237" s="37" t="s">
        <v>320</v>
      </c>
      <c r="E237" s="38">
        <v>36520</v>
      </c>
      <c r="F237" s="36"/>
      <c r="G237" s="37" t="s">
        <v>317</v>
      </c>
      <c r="H237" s="38"/>
    </row>
    <row r="238" spans="1:8" s="35" customFormat="1" ht="90" customHeight="1">
      <c r="A238" s="36" t="s">
        <v>270</v>
      </c>
      <c r="B238" s="36" t="s">
        <v>145</v>
      </c>
      <c r="C238" s="36">
        <v>1</v>
      </c>
      <c r="D238" s="37" t="s">
        <v>318</v>
      </c>
      <c r="E238" s="38">
        <v>139311</v>
      </c>
      <c r="F238" s="36"/>
      <c r="G238" s="37" t="s">
        <v>315</v>
      </c>
      <c r="H238" s="38"/>
    </row>
    <row r="239" spans="1:8" s="79" customFormat="1" ht="64.5" customHeight="1">
      <c r="A239" s="76" t="s">
        <v>2</v>
      </c>
      <c r="B239" s="76"/>
      <c r="C239" s="76">
        <f>SUM(C218:C238)</f>
        <v>32</v>
      </c>
      <c r="D239" s="77"/>
      <c r="E239" s="78">
        <f>SUM(E218:E238)</f>
        <v>11795664.16</v>
      </c>
      <c r="F239" s="78"/>
      <c r="G239" s="77"/>
      <c r="H239" s="78"/>
    </row>
    <row r="240" spans="1:8" s="11" customFormat="1" ht="27.75" customHeight="1">
      <c r="A240" s="7"/>
      <c r="B240" s="22"/>
      <c r="C240" s="23"/>
      <c r="D240" s="17"/>
      <c r="E240" s="12"/>
      <c r="F240" s="2"/>
      <c r="G240" s="18"/>
      <c r="H240" s="18"/>
    </row>
    <row r="241" spans="1:8" s="83" customFormat="1" ht="23.25" customHeight="1">
      <c r="A241" s="80" t="s">
        <v>324</v>
      </c>
      <c r="B241" s="80"/>
      <c r="C241" s="80">
        <f>C239+C216+C215+C214+C211</f>
        <v>42</v>
      </c>
      <c r="D241" s="80"/>
      <c r="E241" s="80">
        <f>E239+E216+E215+E214+E211</f>
        <v>17051850.16</v>
      </c>
      <c r="F241" s="81"/>
      <c r="G241" s="82"/>
      <c r="H241" s="82"/>
    </row>
    <row r="242" spans="1:8" s="11" customFormat="1" ht="15.75">
      <c r="A242" s="14"/>
      <c r="B242" s="6"/>
      <c r="C242" s="14"/>
      <c r="D242" s="15"/>
      <c r="E242" s="10"/>
      <c r="F242" s="10"/>
      <c r="G242" s="15"/>
      <c r="H242" s="15"/>
    </row>
    <row r="243" spans="1:8" ht="15.75">
      <c r="A243" s="18"/>
      <c r="B243" s="4"/>
      <c r="C243" s="18"/>
      <c r="D243" s="18"/>
      <c r="E243" s="5"/>
      <c r="F243" s="5"/>
      <c r="G243" s="18"/>
      <c r="H243" s="18"/>
    </row>
    <row r="244" spans="1:8" ht="15.75">
      <c r="A244" s="18"/>
      <c r="B244" s="4"/>
      <c r="C244" s="18"/>
      <c r="D244" s="18"/>
      <c r="E244" s="5"/>
      <c r="F244" s="5"/>
      <c r="G244" s="18"/>
      <c r="H244" s="18"/>
    </row>
    <row r="245" spans="1:8" ht="15.75">
      <c r="A245" s="18"/>
      <c r="B245" s="4"/>
      <c r="C245" s="18"/>
      <c r="D245" s="18"/>
      <c r="E245" s="5"/>
      <c r="F245" s="5"/>
      <c r="G245" s="18"/>
      <c r="H245" s="18"/>
    </row>
    <row r="246" spans="1:8" ht="15.75">
      <c r="A246" s="18"/>
      <c r="B246" s="4"/>
      <c r="C246" s="18"/>
      <c r="D246" s="18"/>
      <c r="E246" s="5"/>
      <c r="F246" s="5"/>
      <c r="G246" s="18"/>
      <c r="H246" s="18"/>
    </row>
    <row r="247" spans="1:8" ht="15.75">
      <c r="A247" s="3"/>
      <c r="B247" s="4"/>
      <c r="C247" s="3"/>
      <c r="D247" s="18"/>
      <c r="E247" s="5"/>
      <c r="F247" s="5"/>
      <c r="G247" s="18"/>
      <c r="H247" s="18"/>
    </row>
    <row r="248" spans="1:8" ht="15.75">
      <c r="A248" s="3"/>
      <c r="B248" s="4"/>
      <c r="C248" s="3"/>
      <c r="D248" s="18"/>
      <c r="E248" s="5"/>
      <c r="F248" s="5"/>
      <c r="G248" s="18"/>
      <c r="H248" s="18"/>
    </row>
    <row r="249" spans="1:8" ht="15.75">
      <c r="A249" s="3"/>
      <c r="B249" s="4"/>
      <c r="C249" s="3"/>
      <c r="D249" s="18"/>
      <c r="E249" s="5"/>
      <c r="F249" s="5"/>
      <c r="G249" s="18"/>
      <c r="H249" s="18"/>
    </row>
    <row r="250" spans="1:8" ht="15.75">
      <c r="A250" s="3"/>
      <c r="B250" s="4"/>
      <c r="C250" s="3"/>
      <c r="D250" s="18"/>
      <c r="E250" s="5"/>
      <c r="F250" s="5"/>
      <c r="G250" s="18"/>
      <c r="H250" s="18"/>
    </row>
    <row r="251" spans="1:8" ht="15.75">
      <c r="A251" s="3"/>
      <c r="B251" s="4"/>
      <c r="C251" s="3"/>
      <c r="D251" s="18"/>
      <c r="E251" s="5"/>
      <c r="F251" s="5"/>
      <c r="G251" s="18"/>
      <c r="H251" s="18"/>
    </row>
    <row r="252" spans="1:8" ht="15.75">
      <c r="A252" s="3"/>
      <c r="B252" s="4"/>
      <c r="C252" s="3"/>
      <c r="D252" s="18"/>
      <c r="E252" s="5"/>
      <c r="F252" s="5"/>
      <c r="G252" s="18"/>
      <c r="H252" s="18"/>
    </row>
    <row r="253" spans="1:8" ht="15.75">
      <c r="A253" s="3"/>
      <c r="B253" s="4"/>
      <c r="C253" s="3"/>
      <c r="D253" s="18"/>
      <c r="E253" s="5"/>
      <c r="F253" s="5"/>
      <c r="G253" s="18"/>
      <c r="H253" s="18"/>
    </row>
    <row r="254" spans="1:8" ht="15.75">
      <c r="A254" s="3"/>
      <c r="B254" s="4"/>
      <c r="C254" s="3"/>
      <c r="D254" s="18"/>
      <c r="E254" s="5"/>
      <c r="F254" s="5"/>
      <c r="G254" s="18"/>
      <c r="H254" s="18"/>
    </row>
    <row r="255" spans="1:8" ht="15.75">
      <c r="A255" s="3"/>
      <c r="B255" s="4"/>
      <c r="C255" s="3"/>
      <c r="D255" s="18"/>
      <c r="E255" s="5"/>
      <c r="F255" s="5"/>
      <c r="G255" s="18"/>
      <c r="H255" s="18"/>
    </row>
    <row r="256" spans="1:8" ht="15.75">
      <c r="A256" s="3"/>
      <c r="B256" s="4"/>
      <c r="C256" s="3"/>
      <c r="D256" s="18"/>
      <c r="E256" s="5"/>
      <c r="F256" s="5"/>
      <c r="G256" s="18"/>
      <c r="H256" s="18"/>
    </row>
    <row r="257" spans="1:8" ht="15.75">
      <c r="A257" s="3"/>
      <c r="B257" s="4"/>
      <c r="C257" s="3"/>
      <c r="D257" s="18"/>
      <c r="E257" s="5"/>
      <c r="F257" s="5"/>
      <c r="G257" s="18"/>
      <c r="H257" s="18"/>
    </row>
    <row r="258" spans="1:8" ht="15.75">
      <c r="A258" s="3"/>
      <c r="B258" s="4"/>
      <c r="C258" s="3"/>
      <c r="D258" s="18"/>
      <c r="E258" s="5"/>
      <c r="F258" s="5"/>
      <c r="G258" s="18"/>
      <c r="H258" s="18"/>
    </row>
    <row r="259" spans="1:8" ht="15.75">
      <c r="A259" s="3"/>
      <c r="B259" s="4"/>
      <c r="C259" s="3"/>
      <c r="D259" s="18"/>
      <c r="E259" s="5"/>
      <c r="F259" s="5"/>
      <c r="G259" s="18"/>
      <c r="H259" s="18"/>
    </row>
    <row r="260" spans="1:8" ht="15.75">
      <c r="A260" s="3"/>
      <c r="B260" s="4"/>
      <c r="C260" s="3"/>
      <c r="D260" s="18"/>
      <c r="E260" s="5"/>
      <c r="F260" s="5"/>
      <c r="G260" s="18"/>
      <c r="H260" s="18"/>
    </row>
    <row r="261" spans="1:8" ht="15.75">
      <c r="A261" s="3"/>
      <c r="B261" s="4"/>
      <c r="C261" s="3"/>
      <c r="D261" s="18"/>
      <c r="E261" s="5"/>
      <c r="F261" s="5"/>
      <c r="G261" s="18"/>
      <c r="H261" s="18"/>
    </row>
    <row r="262" spans="1:8" ht="15.75">
      <c r="A262" s="3"/>
      <c r="B262" s="4"/>
      <c r="C262" s="3"/>
      <c r="D262" s="18"/>
      <c r="E262" s="5"/>
      <c r="F262" s="5"/>
      <c r="G262" s="18"/>
      <c r="H262" s="18"/>
    </row>
    <row r="263" spans="1:8" ht="15.75">
      <c r="A263" s="3"/>
      <c r="B263" s="4"/>
      <c r="C263" s="3"/>
      <c r="D263" s="18"/>
      <c r="E263" s="5"/>
      <c r="F263" s="5"/>
      <c r="G263" s="18"/>
      <c r="H263" s="18"/>
    </row>
    <row r="264" spans="1:8" ht="15.75">
      <c r="A264" s="3"/>
      <c r="B264" s="4"/>
      <c r="C264" s="3"/>
      <c r="D264" s="18"/>
      <c r="E264" s="5"/>
      <c r="F264" s="5"/>
      <c r="G264" s="18"/>
      <c r="H264" s="18"/>
    </row>
    <row r="265" spans="1:8" ht="15.75">
      <c r="A265" s="3"/>
      <c r="B265" s="4"/>
      <c r="C265" s="3"/>
      <c r="D265" s="18"/>
      <c r="E265" s="5"/>
      <c r="F265" s="5"/>
      <c r="G265" s="18"/>
      <c r="H265" s="18"/>
    </row>
    <row r="266" spans="1:8" ht="15.75">
      <c r="A266" s="3"/>
      <c r="B266" s="4"/>
      <c r="C266" s="3"/>
      <c r="D266" s="18"/>
      <c r="E266" s="5"/>
      <c r="F266" s="5"/>
      <c r="G266" s="18"/>
      <c r="H266" s="18"/>
    </row>
    <row r="267" spans="1:8" ht="15.75">
      <c r="A267" s="3"/>
      <c r="B267" s="4"/>
      <c r="C267" s="3"/>
      <c r="D267" s="18"/>
      <c r="E267" s="5"/>
      <c r="F267" s="5"/>
      <c r="G267" s="18"/>
      <c r="H267" s="18"/>
    </row>
    <row r="268" spans="1:8" ht="15.75">
      <c r="A268" s="3"/>
      <c r="B268" s="4"/>
      <c r="C268" s="3"/>
      <c r="D268" s="18"/>
      <c r="E268" s="5"/>
      <c r="F268" s="5"/>
      <c r="G268" s="18"/>
      <c r="H268" s="18"/>
    </row>
    <row r="269" spans="1:8" ht="15.75">
      <c r="A269" s="3"/>
      <c r="B269" s="4"/>
      <c r="C269" s="3"/>
      <c r="D269" s="18"/>
      <c r="E269" s="5"/>
      <c r="F269" s="5"/>
      <c r="G269" s="18"/>
      <c r="H269" s="18"/>
    </row>
    <row r="270" spans="1:8" ht="15.75">
      <c r="A270" s="3"/>
      <c r="B270" s="4"/>
      <c r="C270" s="3"/>
      <c r="D270" s="18"/>
      <c r="E270" s="5"/>
      <c r="F270" s="5"/>
      <c r="G270" s="18"/>
      <c r="H270" s="18"/>
    </row>
    <row r="271" spans="1:8" ht="15.75">
      <c r="A271" s="3"/>
      <c r="B271" s="4"/>
      <c r="C271" s="3"/>
      <c r="D271" s="18"/>
      <c r="E271" s="5"/>
      <c r="F271" s="5"/>
      <c r="G271" s="18"/>
      <c r="H271" s="18"/>
    </row>
    <row r="272" spans="1:8" ht="15.75">
      <c r="A272" s="3"/>
      <c r="B272" s="4"/>
      <c r="C272" s="3"/>
      <c r="D272" s="18"/>
      <c r="E272" s="5"/>
      <c r="F272" s="5"/>
      <c r="G272" s="18"/>
      <c r="H272" s="18"/>
    </row>
    <row r="273" spans="1:8" ht="15.75">
      <c r="A273" s="3"/>
      <c r="B273" s="4"/>
      <c r="C273" s="3"/>
      <c r="D273" s="18"/>
      <c r="E273" s="5"/>
      <c r="F273" s="5"/>
      <c r="G273" s="18"/>
      <c r="H273" s="18"/>
    </row>
    <row r="274" spans="1:8" ht="15.75">
      <c r="A274" s="3"/>
      <c r="B274" s="4"/>
      <c r="C274" s="3"/>
      <c r="D274" s="18"/>
      <c r="E274" s="5"/>
      <c r="F274" s="5"/>
      <c r="G274" s="18"/>
      <c r="H274" s="18"/>
    </row>
    <row r="275" spans="1:8" ht="15.75">
      <c r="A275" s="3"/>
      <c r="B275" s="4"/>
      <c r="C275" s="3"/>
      <c r="D275" s="18"/>
      <c r="E275" s="5"/>
      <c r="F275" s="5"/>
      <c r="G275" s="18"/>
      <c r="H275" s="18"/>
    </row>
    <row r="276" spans="1:8" ht="15.75">
      <c r="A276" s="3"/>
      <c r="B276" s="4"/>
      <c r="C276" s="3"/>
      <c r="D276" s="18"/>
      <c r="E276" s="5"/>
      <c r="F276" s="5"/>
      <c r="G276" s="18"/>
      <c r="H276" s="18"/>
    </row>
    <row r="277" spans="1:8" ht="15.75">
      <c r="A277" s="3"/>
      <c r="B277" s="4"/>
      <c r="C277" s="3"/>
      <c r="D277" s="18"/>
      <c r="E277" s="5"/>
      <c r="F277" s="5"/>
      <c r="G277" s="18"/>
      <c r="H277" s="18"/>
    </row>
    <row r="278" spans="1:8" ht="15.75">
      <c r="A278" s="3"/>
      <c r="B278" s="4"/>
      <c r="C278" s="3"/>
      <c r="D278" s="18"/>
      <c r="E278" s="5"/>
      <c r="F278" s="5"/>
      <c r="G278" s="18"/>
      <c r="H278" s="18"/>
    </row>
    <row r="279" spans="1:8" ht="15.75">
      <c r="A279" s="3"/>
      <c r="B279" s="4"/>
      <c r="C279" s="3"/>
      <c r="D279" s="18"/>
      <c r="E279" s="5"/>
      <c r="F279" s="5"/>
      <c r="G279" s="18"/>
      <c r="H279" s="18"/>
    </row>
    <row r="280" spans="1:8" ht="15.75">
      <c r="A280" s="3"/>
      <c r="B280" s="4"/>
      <c r="C280" s="3"/>
      <c r="D280" s="18"/>
      <c r="E280" s="5"/>
      <c r="F280" s="5"/>
      <c r="G280" s="18"/>
      <c r="H280" s="18"/>
    </row>
    <row r="281" spans="1:8" ht="15.75">
      <c r="A281" s="3"/>
      <c r="B281" s="4"/>
      <c r="C281" s="3"/>
      <c r="D281" s="18"/>
      <c r="E281" s="5"/>
      <c r="F281" s="5"/>
      <c r="G281" s="18"/>
      <c r="H281" s="18"/>
    </row>
    <row r="282" spans="1:8" ht="15.75">
      <c r="A282" s="3"/>
      <c r="B282" s="4"/>
      <c r="C282" s="3"/>
      <c r="D282" s="18"/>
      <c r="E282" s="5"/>
      <c r="F282" s="5"/>
      <c r="G282" s="18"/>
      <c r="H282" s="18"/>
    </row>
    <row r="283" spans="1:8" ht="15.75">
      <c r="A283" s="3"/>
      <c r="B283" s="4"/>
      <c r="C283" s="3"/>
      <c r="D283" s="18"/>
      <c r="E283" s="5"/>
      <c r="F283" s="5"/>
      <c r="G283" s="18"/>
      <c r="H283" s="18"/>
    </row>
    <row r="284" spans="1:8" ht="15.75">
      <c r="A284" s="3"/>
      <c r="B284" s="4"/>
      <c r="C284" s="3"/>
      <c r="D284" s="18"/>
      <c r="E284" s="5"/>
      <c r="F284" s="5"/>
      <c r="G284" s="18"/>
      <c r="H284" s="18"/>
    </row>
    <row r="285" spans="1:8" ht="15.75">
      <c r="A285" s="3"/>
      <c r="B285" s="4"/>
      <c r="C285" s="3"/>
      <c r="D285" s="18"/>
      <c r="E285" s="5"/>
      <c r="F285" s="5"/>
      <c r="G285" s="18"/>
      <c r="H285" s="18"/>
    </row>
    <row r="286" spans="1:8" ht="15.75">
      <c r="A286" s="3"/>
      <c r="B286" s="4"/>
      <c r="C286" s="3"/>
      <c r="D286" s="18"/>
      <c r="E286" s="5"/>
      <c r="F286" s="5"/>
      <c r="G286" s="18"/>
      <c r="H286" s="18"/>
    </row>
    <row r="287" spans="1:8" ht="15.75">
      <c r="A287" s="3"/>
      <c r="B287" s="4"/>
      <c r="C287" s="3"/>
      <c r="D287" s="18"/>
      <c r="E287" s="5"/>
      <c r="F287" s="5"/>
      <c r="G287" s="18"/>
      <c r="H287" s="18"/>
    </row>
    <row r="288" spans="1:8" ht="15.75">
      <c r="A288" s="3"/>
      <c r="B288" s="4"/>
      <c r="C288" s="3"/>
      <c r="D288" s="18"/>
      <c r="E288" s="5"/>
      <c r="F288" s="5"/>
      <c r="G288" s="18"/>
      <c r="H288" s="18"/>
    </row>
    <row r="289" spans="1:8" ht="15.75">
      <c r="A289" s="3"/>
      <c r="B289" s="4"/>
      <c r="C289" s="3"/>
      <c r="D289" s="18"/>
      <c r="E289" s="5"/>
      <c r="F289" s="5"/>
      <c r="G289" s="18"/>
      <c r="H289" s="18"/>
    </row>
    <row r="290" spans="1:8" ht="15.75">
      <c r="A290" s="3"/>
      <c r="B290" s="4"/>
      <c r="C290" s="3"/>
      <c r="D290" s="18"/>
      <c r="E290" s="5"/>
      <c r="F290" s="5"/>
      <c r="G290" s="18"/>
      <c r="H290" s="18"/>
    </row>
    <row r="291" spans="1:8" ht="15.75">
      <c r="A291" s="3"/>
      <c r="B291" s="4"/>
      <c r="C291" s="3"/>
      <c r="D291" s="18"/>
      <c r="E291" s="5"/>
      <c r="F291" s="5"/>
      <c r="G291" s="18"/>
      <c r="H291" s="18"/>
    </row>
    <row r="292" spans="1:8" ht="15.75">
      <c r="A292" s="3"/>
      <c r="B292" s="4"/>
      <c r="C292" s="3"/>
      <c r="D292" s="18"/>
      <c r="E292" s="5"/>
      <c r="F292" s="5"/>
      <c r="G292" s="18"/>
      <c r="H292" s="18"/>
    </row>
    <row r="293" spans="1:8" ht="15.75">
      <c r="A293" s="3"/>
      <c r="B293" s="4"/>
      <c r="C293" s="3"/>
      <c r="D293" s="18"/>
      <c r="E293" s="5"/>
      <c r="F293" s="5"/>
      <c r="G293" s="18"/>
      <c r="H293" s="18"/>
    </row>
    <row r="294" spans="1:8" ht="15.75">
      <c r="A294" s="3"/>
      <c r="B294" s="4"/>
      <c r="C294" s="3"/>
      <c r="D294" s="18"/>
      <c r="E294" s="5"/>
      <c r="F294" s="5"/>
      <c r="G294" s="18"/>
      <c r="H294" s="18"/>
    </row>
    <row r="295" spans="1:8" ht="15.75">
      <c r="A295" s="3"/>
      <c r="B295" s="4"/>
      <c r="C295" s="3"/>
      <c r="D295" s="18"/>
      <c r="E295" s="5"/>
      <c r="F295" s="5"/>
      <c r="G295" s="18"/>
      <c r="H295" s="18"/>
    </row>
    <row r="296" spans="1:8" ht="15.75">
      <c r="A296" s="3"/>
      <c r="B296" s="4"/>
      <c r="C296" s="3"/>
      <c r="D296" s="18"/>
      <c r="E296" s="5"/>
      <c r="F296" s="5"/>
      <c r="G296" s="18"/>
      <c r="H296" s="18"/>
    </row>
    <row r="297" spans="1:8" ht="15.75">
      <c r="A297" s="3"/>
      <c r="B297" s="4"/>
      <c r="C297" s="3"/>
      <c r="D297" s="18"/>
      <c r="E297" s="5"/>
      <c r="F297" s="5"/>
      <c r="G297" s="18"/>
      <c r="H297" s="18"/>
    </row>
    <row r="298" spans="1:8" ht="15.75">
      <c r="A298" s="3"/>
      <c r="B298" s="4"/>
      <c r="C298" s="3"/>
      <c r="D298" s="18"/>
      <c r="E298" s="5"/>
      <c r="F298" s="5"/>
      <c r="G298" s="18"/>
      <c r="H298" s="18"/>
    </row>
    <row r="299" spans="1:8" ht="15.75">
      <c r="A299" s="3"/>
      <c r="B299" s="4"/>
      <c r="C299" s="3"/>
      <c r="D299" s="18"/>
      <c r="E299" s="5"/>
      <c r="F299" s="5"/>
      <c r="G299" s="18"/>
      <c r="H299" s="18"/>
    </row>
    <row r="300" spans="1:8" ht="15.75">
      <c r="A300" s="3"/>
      <c r="B300" s="4"/>
      <c r="C300" s="3"/>
      <c r="D300" s="18"/>
      <c r="E300" s="5"/>
      <c r="F300" s="5"/>
      <c r="G300" s="18"/>
      <c r="H300" s="18"/>
    </row>
    <row r="301" spans="1:8" ht="15.75">
      <c r="A301" s="3"/>
      <c r="B301" s="4"/>
      <c r="C301" s="3"/>
      <c r="D301" s="18"/>
      <c r="E301" s="5"/>
      <c r="F301" s="5"/>
      <c r="G301" s="18"/>
      <c r="H301" s="18"/>
    </row>
    <row r="302" spans="1:8" ht="15.75">
      <c r="A302" s="3"/>
      <c r="B302" s="4"/>
      <c r="C302" s="3"/>
      <c r="D302" s="18"/>
      <c r="E302" s="5"/>
      <c r="F302" s="5"/>
      <c r="G302" s="18"/>
      <c r="H302" s="18"/>
    </row>
    <row r="303" spans="1:8" ht="15.75">
      <c r="A303" s="3"/>
      <c r="B303" s="4"/>
      <c r="C303" s="3"/>
      <c r="D303" s="18"/>
      <c r="E303" s="5"/>
      <c r="F303" s="5"/>
      <c r="G303" s="18"/>
      <c r="H303" s="18"/>
    </row>
    <row r="304" spans="1:8" ht="15.75">
      <c r="A304" s="3"/>
      <c r="B304" s="4"/>
      <c r="C304" s="3"/>
      <c r="D304" s="18"/>
      <c r="E304" s="5"/>
      <c r="F304" s="5"/>
      <c r="G304" s="18"/>
      <c r="H304" s="18"/>
    </row>
    <row r="305" spans="1:8" ht="15.75">
      <c r="A305" s="3"/>
      <c r="B305" s="4"/>
      <c r="C305" s="3"/>
      <c r="D305" s="18"/>
      <c r="E305" s="5"/>
      <c r="F305" s="5"/>
      <c r="G305" s="18"/>
      <c r="H305" s="18"/>
    </row>
    <row r="306" spans="1:8" ht="15.75">
      <c r="A306" s="3"/>
      <c r="B306" s="4"/>
      <c r="C306" s="3"/>
      <c r="D306" s="18"/>
      <c r="E306" s="5"/>
      <c r="F306" s="5"/>
      <c r="G306" s="18"/>
      <c r="H306" s="18"/>
    </row>
    <row r="307" spans="1:8" ht="15.75">
      <c r="A307" s="3"/>
      <c r="B307" s="4"/>
      <c r="C307" s="3"/>
      <c r="D307" s="18"/>
      <c r="E307" s="5"/>
      <c r="F307" s="5"/>
      <c r="G307" s="18"/>
      <c r="H307" s="18"/>
    </row>
    <row r="308" spans="1:8" ht="15.75">
      <c r="A308" s="3"/>
      <c r="B308" s="4"/>
      <c r="C308" s="3"/>
      <c r="D308" s="18"/>
      <c r="E308" s="5"/>
      <c r="F308" s="5"/>
      <c r="G308" s="18"/>
      <c r="H308" s="18"/>
    </row>
    <row r="309" spans="1:8" ht="15.75">
      <c r="A309" s="3"/>
      <c r="B309" s="4"/>
      <c r="C309" s="3"/>
      <c r="D309" s="18"/>
      <c r="E309" s="5"/>
      <c r="F309" s="5"/>
      <c r="G309" s="18"/>
      <c r="H309" s="18"/>
    </row>
    <row r="310" spans="1:8" ht="15.75">
      <c r="A310" s="3"/>
      <c r="B310" s="4"/>
      <c r="C310" s="3"/>
      <c r="D310" s="18"/>
      <c r="E310" s="5"/>
      <c r="F310" s="5"/>
      <c r="G310" s="18"/>
      <c r="H310" s="18"/>
    </row>
    <row r="311" spans="1:8" ht="15.75">
      <c r="A311" s="3"/>
      <c r="B311" s="4"/>
      <c r="C311" s="3"/>
      <c r="D311" s="18"/>
      <c r="E311" s="5"/>
      <c r="F311" s="5"/>
      <c r="G311" s="18"/>
      <c r="H311" s="18"/>
    </row>
    <row r="312" spans="1:8" ht="15.75">
      <c r="A312" s="3"/>
      <c r="B312" s="4"/>
      <c r="C312" s="3"/>
      <c r="D312" s="18"/>
      <c r="E312" s="5"/>
      <c r="F312" s="5"/>
      <c r="G312" s="18"/>
      <c r="H312" s="18"/>
    </row>
    <row r="313" spans="1:8" ht="15.75">
      <c r="A313" s="3"/>
      <c r="B313" s="4"/>
      <c r="C313" s="3"/>
      <c r="D313" s="18"/>
      <c r="E313" s="5"/>
      <c r="F313" s="5"/>
      <c r="G313" s="18"/>
      <c r="H313" s="18"/>
    </row>
    <row r="314" spans="1:8" ht="15.75">
      <c r="A314" s="3"/>
      <c r="B314" s="4"/>
      <c r="C314" s="3"/>
      <c r="D314" s="18"/>
      <c r="E314" s="5"/>
      <c r="F314" s="5"/>
      <c r="G314" s="18"/>
      <c r="H314" s="18"/>
    </row>
    <row r="315" spans="1:8" ht="15.75">
      <c r="A315" s="3"/>
      <c r="B315" s="4"/>
      <c r="C315" s="3"/>
      <c r="D315" s="18"/>
      <c r="E315" s="5"/>
      <c r="F315" s="5"/>
      <c r="G315" s="18"/>
      <c r="H315" s="18"/>
    </row>
    <row r="316" spans="1:8" ht="15.75">
      <c r="A316" s="3"/>
      <c r="B316" s="4"/>
      <c r="C316" s="3"/>
      <c r="D316" s="18"/>
      <c r="E316" s="5"/>
      <c r="F316" s="5"/>
      <c r="G316" s="18"/>
      <c r="H316" s="18"/>
    </row>
    <row r="317" spans="1:8" ht="15.75">
      <c r="A317" s="3"/>
      <c r="B317" s="4"/>
      <c r="C317" s="3"/>
      <c r="D317" s="18"/>
      <c r="E317" s="5"/>
      <c r="F317" s="5"/>
      <c r="G317" s="18"/>
      <c r="H317" s="18"/>
    </row>
    <row r="318" spans="1:8" ht="15.75">
      <c r="A318" s="3"/>
      <c r="B318" s="4"/>
      <c r="C318" s="3"/>
      <c r="D318" s="18"/>
      <c r="E318" s="5"/>
      <c r="F318" s="5"/>
      <c r="G318" s="18"/>
      <c r="H318" s="18"/>
    </row>
    <row r="319" spans="1:8" ht="15.75">
      <c r="A319" s="3"/>
      <c r="B319" s="4"/>
      <c r="C319" s="3"/>
      <c r="D319" s="18"/>
      <c r="E319" s="5"/>
      <c r="F319" s="5"/>
      <c r="G319" s="18"/>
      <c r="H319" s="18"/>
    </row>
    <row r="320" spans="1:8" ht="15.75">
      <c r="A320" s="3"/>
      <c r="B320" s="4"/>
      <c r="C320" s="3"/>
      <c r="D320" s="18"/>
      <c r="E320" s="5"/>
      <c r="F320" s="5"/>
      <c r="G320" s="18"/>
      <c r="H320" s="18"/>
    </row>
    <row r="321" spans="1:8" ht="15.75">
      <c r="A321" s="3"/>
      <c r="B321" s="4"/>
      <c r="C321" s="3"/>
      <c r="D321" s="18"/>
      <c r="E321" s="5"/>
      <c r="F321" s="5"/>
      <c r="G321" s="18"/>
      <c r="H321" s="18"/>
    </row>
    <row r="322" spans="1:8" ht="15.75">
      <c r="A322" s="3"/>
      <c r="B322" s="4"/>
      <c r="C322" s="3"/>
      <c r="D322" s="18"/>
      <c r="E322" s="5"/>
      <c r="F322" s="5"/>
      <c r="G322" s="18"/>
      <c r="H322" s="18"/>
    </row>
    <row r="323" spans="1:8" ht="15.75">
      <c r="A323" s="3"/>
      <c r="B323" s="4"/>
      <c r="C323" s="3"/>
      <c r="D323" s="18"/>
      <c r="E323" s="5"/>
      <c r="F323" s="5"/>
      <c r="G323" s="18"/>
      <c r="H323" s="18"/>
    </row>
  </sheetData>
  <sheetProtection/>
  <mergeCells count="2">
    <mergeCell ref="A204:F204"/>
    <mergeCell ref="A2:F2"/>
  </mergeCells>
  <printOptions/>
  <pageMargins left="0.35433070866141736" right="0.2755905511811024" top="0.15748031496062992" bottom="0.2362204724409449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VNMR-57-12</cp:lastModifiedBy>
  <cp:lastPrinted>2017-06-09T05:19:46Z</cp:lastPrinted>
  <dcterms:created xsi:type="dcterms:W3CDTF">1996-10-08T23:32:33Z</dcterms:created>
  <dcterms:modified xsi:type="dcterms:W3CDTF">2018-12-11T12:30:46Z</dcterms:modified>
  <cp:category/>
  <cp:version/>
  <cp:contentType/>
  <cp:contentStatus/>
</cp:coreProperties>
</file>